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l-profile2101\lgredirect$\8491\Desktop\"/>
    </mc:Choice>
  </mc:AlternateContent>
  <bookViews>
    <workbookView xWindow="0" yWindow="0" windowWidth="2160" windowHeight="0" tabRatio="755"/>
  </bookViews>
  <sheets>
    <sheet name="人口統計表（高齢者人口及び高齢化率）令和8年度" sheetId="41" r:id="rId1"/>
    <sheet name="区自治会順R8.9.30" sheetId="33" r:id="rId2"/>
  </sheets>
  <definedNames>
    <definedName name="_xlnm._FilterDatabase" localSheetId="1" hidden="1">区自治会順R8.9.30!$H$4:$H$47</definedName>
  </definedNames>
  <calcPr calcId="162913"/>
</workbook>
</file>

<file path=xl/sharedStrings.xml><?xml version="1.0" encoding="utf-8"?>
<sst xmlns="http://schemas.openxmlformats.org/spreadsheetml/2006/main" count="93" uniqueCount="73">
  <si>
    <t>区自治会別人口統計表(高齢者人口及び高齢化率）</t>
    <rPh sb="0" eb="1">
      <t>ク</t>
    </rPh>
    <rPh sb="1" eb="4">
      <t>ジチカイ</t>
    </rPh>
    <rPh sb="4" eb="5">
      <t>ベツ</t>
    </rPh>
    <rPh sb="5" eb="7">
      <t>ジンコウ</t>
    </rPh>
    <rPh sb="7" eb="9">
      <t>トウケイ</t>
    </rPh>
    <rPh sb="9" eb="10">
      <t>ヒョウ</t>
    </rPh>
    <rPh sb="11" eb="14">
      <t>コウレイシャ</t>
    </rPh>
    <rPh sb="14" eb="16">
      <t>ジンコウ</t>
    </rPh>
    <rPh sb="16" eb="17">
      <t>オヨ</t>
    </rPh>
    <rPh sb="18" eb="21">
      <t>コウレイカ</t>
    </rPh>
    <rPh sb="21" eb="22">
      <t>リツ</t>
    </rPh>
    <phoneticPr fontId="4"/>
  </si>
  <si>
    <t>区自治会</t>
    <rPh sb="0" eb="1">
      <t>ク</t>
    </rPh>
    <rPh sb="1" eb="4">
      <t>ジチカイ</t>
    </rPh>
    <phoneticPr fontId="4"/>
  </si>
  <si>
    <t>全体</t>
    <rPh sb="0" eb="2">
      <t>ゼンタイ</t>
    </rPh>
    <phoneticPr fontId="4"/>
  </si>
  <si>
    <t>65歳以上</t>
    <rPh sb="2" eb="3">
      <t>サイ</t>
    </rPh>
    <rPh sb="3" eb="5">
      <t>イジョウ</t>
    </rPh>
    <phoneticPr fontId="4"/>
  </si>
  <si>
    <t>高齢化率</t>
    <rPh sb="0" eb="3">
      <t>コウレイカ</t>
    </rPh>
    <rPh sb="3" eb="4">
      <t>リツ</t>
    </rPh>
    <phoneticPr fontId="4"/>
  </si>
  <si>
    <t>75歳以上</t>
    <rPh sb="2" eb="3">
      <t>サイ</t>
    </rPh>
    <rPh sb="3" eb="5">
      <t>イジョウ</t>
    </rPh>
    <phoneticPr fontId="4"/>
  </si>
  <si>
    <t>75歳以上の率</t>
    <rPh sb="2" eb="5">
      <t>サイイジョウ</t>
    </rPh>
    <rPh sb="6" eb="7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</si>
  <si>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</si>
  <si>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</si>
  <si>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合計</t>
    <rPh sb="0" eb="2">
      <t>ゴウケイ</t>
    </rPh>
    <phoneticPr fontId="4"/>
  </si>
  <si>
    <t>北谷</t>
    <rPh sb="0" eb="2">
      <t>キタダニ</t>
    </rPh>
    <phoneticPr fontId="4"/>
  </si>
  <si>
    <t>内山</t>
    <rPh sb="0" eb="2">
      <t>ウチヤマ</t>
    </rPh>
    <phoneticPr fontId="4"/>
  </si>
  <si>
    <t>松川</t>
    <rPh sb="0" eb="2">
      <t>マツカワ</t>
    </rPh>
    <phoneticPr fontId="4"/>
  </si>
  <si>
    <t>三条</t>
    <rPh sb="0" eb="2">
      <t>サンジョウ</t>
    </rPh>
    <phoneticPr fontId="4"/>
  </si>
  <si>
    <t>三条台</t>
    <rPh sb="0" eb="2">
      <t>サンジョウ</t>
    </rPh>
    <rPh sb="2" eb="3">
      <t>ダイ</t>
    </rPh>
    <phoneticPr fontId="4"/>
  </si>
  <si>
    <t>連歌屋</t>
    <rPh sb="0" eb="2">
      <t>レンガ</t>
    </rPh>
    <rPh sb="2" eb="3">
      <t>ヤ</t>
    </rPh>
    <phoneticPr fontId="4"/>
  </si>
  <si>
    <t>馬場</t>
    <rPh sb="0" eb="2">
      <t>ババ</t>
    </rPh>
    <phoneticPr fontId="4"/>
  </si>
  <si>
    <t>湯の谷</t>
    <rPh sb="0" eb="1">
      <t>ユ</t>
    </rPh>
    <rPh sb="2" eb="3">
      <t>タニ</t>
    </rPh>
    <phoneticPr fontId="4"/>
  </si>
  <si>
    <t>湯の谷西</t>
    <rPh sb="0" eb="1">
      <t>ユ</t>
    </rPh>
    <rPh sb="2" eb="3">
      <t>タニ</t>
    </rPh>
    <rPh sb="3" eb="4">
      <t>ニシ</t>
    </rPh>
    <phoneticPr fontId="4"/>
  </si>
  <si>
    <t>大町</t>
    <rPh sb="0" eb="2">
      <t>オオマチ</t>
    </rPh>
    <phoneticPr fontId="4"/>
  </si>
  <si>
    <t>新町</t>
    <rPh sb="0" eb="2">
      <t>シンマチ</t>
    </rPh>
    <phoneticPr fontId="4"/>
  </si>
  <si>
    <t>白川</t>
    <rPh sb="0" eb="2">
      <t>シラカワ</t>
    </rPh>
    <phoneticPr fontId="4"/>
  </si>
  <si>
    <t>五条</t>
    <rPh sb="0" eb="2">
      <t>ゴジョウ</t>
    </rPh>
    <phoneticPr fontId="4"/>
  </si>
  <si>
    <t>秋山</t>
    <rPh sb="0" eb="2">
      <t>アキヤマ</t>
    </rPh>
    <phoneticPr fontId="4"/>
  </si>
  <si>
    <t>五条西</t>
    <rPh sb="0" eb="2">
      <t>ゴジョウ</t>
    </rPh>
    <rPh sb="2" eb="3">
      <t>ニシ</t>
    </rPh>
    <phoneticPr fontId="4"/>
  </si>
  <si>
    <t>五条台</t>
    <rPh sb="0" eb="2">
      <t>ゴジョウ</t>
    </rPh>
    <rPh sb="2" eb="3">
      <t>ダイ</t>
    </rPh>
    <phoneticPr fontId="4"/>
  </si>
  <si>
    <t>東ヶ丘</t>
    <rPh sb="0" eb="3">
      <t>アズマガオカ</t>
    </rPh>
    <phoneticPr fontId="4"/>
  </si>
  <si>
    <t>星ヶ丘</t>
    <rPh sb="0" eb="3">
      <t>ホシガオカ</t>
    </rPh>
    <phoneticPr fontId="4"/>
  </si>
  <si>
    <t>梅香苑</t>
    <rPh sb="0" eb="3">
      <t>バイコウエン</t>
    </rPh>
    <phoneticPr fontId="4"/>
  </si>
  <si>
    <t>緑台</t>
    <rPh sb="0" eb="2">
      <t>ミドリダイ</t>
    </rPh>
    <phoneticPr fontId="4"/>
  </si>
  <si>
    <t>高雄</t>
    <rPh sb="0" eb="2">
      <t>タカオ</t>
    </rPh>
    <phoneticPr fontId="4"/>
  </si>
  <si>
    <t>高雄台</t>
    <rPh sb="0" eb="2">
      <t>タカオ</t>
    </rPh>
    <rPh sb="2" eb="3">
      <t>ダイ</t>
    </rPh>
    <phoneticPr fontId="4"/>
  </si>
  <si>
    <t>梅ヶ丘</t>
    <rPh sb="0" eb="3">
      <t>ウメガオカ</t>
    </rPh>
    <phoneticPr fontId="4"/>
  </si>
  <si>
    <t>水城</t>
    <rPh sb="0" eb="2">
      <t>ミズキ</t>
    </rPh>
    <phoneticPr fontId="4"/>
  </si>
  <si>
    <t>水城台</t>
    <rPh sb="0" eb="2">
      <t>ミズキ</t>
    </rPh>
    <rPh sb="2" eb="3">
      <t>ダイ</t>
    </rPh>
    <phoneticPr fontId="4"/>
  </si>
  <si>
    <t>水城ヶ丘</t>
    <rPh sb="0" eb="2">
      <t>ミズキ</t>
    </rPh>
    <rPh sb="3" eb="4">
      <t>オカ</t>
    </rPh>
    <phoneticPr fontId="4"/>
  </si>
  <si>
    <t>国分</t>
    <rPh sb="0" eb="2">
      <t>コクブ</t>
    </rPh>
    <phoneticPr fontId="4"/>
  </si>
  <si>
    <t>坂本</t>
    <rPh sb="0" eb="2">
      <t>サカモト</t>
    </rPh>
    <phoneticPr fontId="4"/>
  </si>
  <si>
    <t>観世音寺</t>
    <rPh sb="0" eb="4">
      <t>カンゼオンジ</t>
    </rPh>
    <phoneticPr fontId="4"/>
  </si>
  <si>
    <t>東観世</t>
    <rPh sb="0" eb="1">
      <t>ヒガシ</t>
    </rPh>
    <rPh sb="1" eb="3">
      <t>カンゼ</t>
    </rPh>
    <phoneticPr fontId="4"/>
  </si>
  <si>
    <t>桜町</t>
    <rPh sb="0" eb="2">
      <t>サクラマチ</t>
    </rPh>
    <phoneticPr fontId="4"/>
  </si>
  <si>
    <t>榎</t>
    <rPh sb="0" eb="1">
      <t>エノキ</t>
    </rPh>
    <phoneticPr fontId="4"/>
  </si>
  <si>
    <t>榎寺</t>
    <rPh sb="0" eb="1">
      <t>エノキ</t>
    </rPh>
    <rPh sb="1" eb="2">
      <t>テラ</t>
    </rPh>
    <phoneticPr fontId="4"/>
  </si>
  <si>
    <t>芝原</t>
    <rPh sb="0" eb="2">
      <t>シバハラ</t>
    </rPh>
    <phoneticPr fontId="4"/>
  </si>
  <si>
    <t>通古賀</t>
    <rPh sb="0" eb="3">
      <t>トオノコガ</t>
    </rPh>
    <phoneticPr fontId="4"/>
  </si>
  <si>
    <t>都府楼</t>
    <rPh sb="0" eb="3">
      <t>トフロウ</t>
    </rPh>
    <phoneticPr fontId="4"/>
  </si>
  <si>
    <t>大佐野</t>
    <rPh sb="0" eb="3">
      <t>オオザノ</t>
    </rPh>
    <phoneticPr fontId="4"/>
  </si>
  <si>
    <t>つつじヶ丘</t>
    <rPh sb="4" eb="5">
      <t>オカ</t>
    </rPh>
    <phoneticPr fontId="4"/>
  </si>
  <si>
    <t>ひまわり台</t>
    <rPh sb="4" eb="5">
      <t>ダイ</t>
    </rPh>
    <phoneticPr fontId="4"/>
  </si>
  <si>
    <t>大佐野台</t>
    <rPh sb="0" eb="2">
      <t>オオサ</t>
    </rPh>
    <rPh sb="2" eb="3">
      <t>ノ</t>
    </rPh>
    <rPh sb="3" eb="4">
      <t>ダイ</t>
    </rPh>
    <phoneticPr fontId="4"/>
  </si>
  <si>
    <t>向佐野</t>
    <rPh sb="0" eb="1">
      <t>ム</t>
    </rPh>
    <rPh sb="1" eb="3">
      <t>サノ</t>
    </rPh>
    <phoneticPr fontId="4"/>
  </si>
  <si>
    <t>長浦台</t>
    <rPh sb="0" eb="3">
      <t>ナガウラダイ</t>
    </rPh>
    <phoneticPr fontId="4"/>
  </si>
  <si>
    <t>吉松</t>
    <rPh sb="0" eb="1">
      <t>キチ</t>
    </rPh>
    <rPh sb="1" eb="2">
      <t>マツ</t>
    </rPh>
    <phoneticPr fontId="4"/>
  </si>
  <si>
    <t>青葉台</t>
    <rPh sb="0" eb="3">
      <t>アオバダイ</t>
    </rPh>
    <phoneticPr fontId="4"/>
  </si>
  <si>
    <t>人口統計表（高齢者人口及び高齢化率）</t>
    <rPh sb="0" eb="2">
      <t>ジンコウ</t>
    </rPh>
    <rPh sb="2" eb="5">
      <t>トウケイヒョウ</t>
    </rPh>
    <rPh sb="6" eb="9">
      <t>コウレイシャ</t>
    </rPh>
    <rPh sb="9" eb="11">
      <t>ジンコウ</t>
    </rPh>
    <rPh sb="11" eb="12">
      <t>オヨ</t>
    </rPh>
    <rPh sb="13" eb="16">
      <t>コウレイカ</t>
    </rPh>
    <rPh sb="16" eb="17">
      <t>リツ</t>
    </rPh>
    <phoneticPr fontId="4"/>
  </si>
  <si>
    <t>年度</t>
    <rPh sb="0" eb="2">
      <t>ネンド</t>
    </rPh>
    <phoneticPr fontId="3"/>
  </si>
  <si>
    <t>期日</t>
    <rPh sb="0" eb="2">
      <t>キジツ</t>
    </rPh>
    <phoneticPr fontId="3"/>
  </si>
  <si>
    <t>市全体</t>
    <rPh sb="0" eb="1">
      <t>シ</t>
    </rPh>
    <rPh sb="1" eb="3">
      <t>ゼンタイ</t>
    </rPh>
    <phoneticPr fontId="4"/>
  </si>
  <si>
    <t>※特別養護老人ホーム等に入所している方は、当該施設がある自治会の人数に含まれています。</t>
    <rPh sb="1" eb="3">
      <t>トクベツ</t>
    </rPh>
    <rPh sb="3" eb="5">
      <t>ヨウゴ</t>
    </rPh>
    <rPh sb="5" eb="7">
      <t>ロウジン</t>
    </rPh>
    <rPh sb="10" eb="11">
      <t>トウ</t>
    </rPh>
    <rPh sb="12" eb="14">
      <t>ニュウショ</t>
    </rPh>
    <rPh sb="18" eb="19">
      <t>カタ</t>
    </rPh>
    <rPh sb="21" eb="23">
      <t>トウガイ</t>
    </rPh>
    <rPh sb="23" eb="25">
      <t>シセツ</t>
    </rPh>
    <rPh sb="28" eb="31">
      <t>ジチカイ</t>
    </rPh>
    <rPh sb="32" eb="34">
      <t>ニンズウ</t>
    </rPh>
    <rPh sb="35" eb="36">
      <t>フク</t>
    </rPh>
    <phoneticPr fontId="3"/>
  </si>
  <si>
    <t>４月末日</t>
    <rPh sb="1" eb="2">
      <t>ツキ</t>
    </rPh>
    <rPh sb="2" eb="3">
      <t>マツ</t>
    </rPh>
    <rPh sb="3" eb="4">
      <t>ニチ</t>
    </rPh>
    <phoneticPr fontId="3"/>
  </si>
  <si>
    <t>５月末日</t>
    <rPh sb="1" eb="2">
      <t>ツキ</t>
    </rPh>
    <rPh sb="2" eb="3">
      <t>マツ</t>
    </rPh>
    <rPh sb="3" eb="4">
      <t>ニチ</t>
    </rPh>
    <phoneticPr fontId="3"/>
  </si>
  <si>
    <t>６月末日</t>
    <rPh sb="1" eb="2">
      <t>ツキ</t>
    </rPh>
    <rPh sb="2" eb="3">
      <t>マツ</t>
    </rPh>
    <rPh sb="3" eb="4">
      <t>ニチ</t>
    </rPh>
    <phoneticPr fontId="3"/>
  </si>
  <si>
    <t>７月末日</t>
    <rPh sb="1" eb="2">
      <t>ツキ</t>
    </rPh>
    <rPh sb="2" eb="3">
      <t>マツ</t>
    </rPh>
    <rPh sb="3" eb="4">
      <t>ニチ</t>
    </rPh>
    <phoneticPr fontId="3"/>
  </si>
  <si>
    <t>８月末日</t>
    <rPh sb="1" eb="2">
      <t>ツキ</t>
    </rPh>
    <rPh sb="2" eb="3">
      <t>マツ</t>
    </rPh>
    <rPh sb="3" eb="4">
      <t>ニチ</t>
    </rPh>
    <phoneticPr fontId="3"/>
  </si>
  <si>
    <t>９月末日</t>
    <rPh sb="1" eb="2">
      <t>ツキ</t>
    </rPh>
    <rPh sb="2" eb="3">
      <t>マツ</t>
    </rPh>
    <rPh sb="3" eb="4">
      <t>ニチ</t>
    </rPh>
    <phoneticPr fontId="3"/>
  </si>
  <si>
    <t>１０月末日</t>
    <rPh sb="2" eb="3">
      <t>ツキ</t>
    </rPh>
    <rPh sb="3" eb="4">
      <t>マツ</t>
    </rPh>
    <rPh sb="4" eb="5">
      <t>ニチ</t>
    </rPh>
    <phoneticPr fontId="3"/>
  </si>
  <si>
    <t>１１月末日</t>
    <rPh sb="2" eb="3">
      <t>ツキ</t>
    </rPh>
    <rPh sb="3" eb="4">
      <t>マツ</t>
    </rPh>
    <rPh sb="4" eb="5">
      <t>ニチ</t>
    </rPh>
    <phoneticPr fontId="3"/>
  </si>
  <si>
    <t>１２月末日</t>
    <rPh sb="2" eb="3">
      <t>ツキ</t>
    </rPh>
    <rPh sb="3" eb="4">
      <t>マツ</t>
    </rPh>
    <rPh sb="4" eb="5">
      <t>ニチ</t>
    </rPh>
    <phoneticPr fontId="3"/>
  </si>
  <si>
    <t>１月末日</t>
    <rPh sb="1" eb="2">
      <t>ツキ</t>
    </rPh>
    <rPh sb="2" eb="3">
      <t>マツ</t>
    </rPh>
    <rPh sb="3" eb="4">
      <t>ニチ</t>
    </rPh>
    <phoneticPr fontId="3"/>
  </si>
  <si>
    <t>２月末日</t>
    <rPh sb="1" eb="2">
      <t>ツキ</t>
    </rPh>
    <rPh sb="2" eb="3">
      <t>マツ</t>
    </rPh>
    <rPh sb="3" eb="4">
      <t>ニチ</t>
    </rPh>
    <phoneticPr fontId="3"/>
  </si>
  <si>
    <t>３月末日</t>
    <rPh sb="1" eb="2">
      <t>ツキ</t>
    </rPh>
    <rPh sb="2" eb="3">
      <t>マツ</t>
    </rPh>
    <rPh sb="3" eb="4">
      <t>ニチ</t>
    </rPh>
    <phoneticPr fontId="3"/>
  </si>
  <si>
    <t>R８.９.３０現在</t>
    <rPh sb="7" eb="9">
      <t>ゲンザイ</t>
    </rPh>
    <phoneticPr fontId="3"/>
  </si>
  <si>
    <t>令和８年度</t>
    <rPh sb="0" eb="1">
      <t>レイ</t>
    </rPh>
    <rPh sb="1" eb="2">
      <t>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</si>
</sst>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2" fillId="0" borderId="1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1" fillId="2" borderId="11" xfId="1" applyFill="1" applyBorder="1" applyAlignment="1">
      <alignment horizontal="center" vertical="center"/>
    </xf>
    <xf numFmtId="38" fontId="1" fillId="2" borderId="12" xfId="1" applyFont="1" applyFill="1" applyBorder="1" applyAlignment="1">
      <alignment horizontal="center" vertical="center"/>
    </xf>
    <xf numFmtId="38" fontId="1" fillId="2" borderId="7" xfId="1" applyFill="1" applyBorder="1" applyAlignment="1">
      <alignment horizontal="center" vertical="center"/>
    </xf>
    <xf numFmtId="38" fontId="1" fillId="2" borderId="11" xfId="1" applyFont="1" applyFill="1" applyBorder="1" applyAlignment="1">
      <alignment horizontal="center" vertical="center"/>
    </xf>
    <xf numFmtId="38" fontId="1" fillId="0" borderId="11" xfId="1" applyFont="1" applyFill="1" applyBorder="1">
      <alignment vertical="center"/>
    </xf>
    <xf numFmtId="38" fontId="1" fillId="0" borderId="11" xfId="1" applyFill="1" applyBorder="1">
      <alignment vertical="center"/>
    </xf>
    <xf numFmtId="38" fontId="1" fillId="0" borderId="12" xfId="1" applyFill="1" applyBorder="1">
      <alignment vertical="center"/>
    </xf>
    <xf numFmtId="38" fontId="1" fillId="0" borderId="7" xfId="1" applyFill="1" applyBorder="1">
      <alignment vertical="center"/>
    </xf>
    <xf numFmtId="176" fontId="1" fillId="0" borderId="5" xfId="1" applyNumberFormat="1" applyFill="1" applyBorder="1">
      <alignment vertical="center"/>
    </xf>
    <xf numFmtId="176" fontId="1" fillId="0" borderId="12" xfId="1" applyNumberFormat="1" applyFill="1" applyBorder="1">
      <alignment vertical="center"/>
    </xf>
    <xf numFmtId="38" fontId="1" fillId="0" borderId="15" xfId="1" applyFont="1" applyFill="1" applyBorder="1">
      <alignment vertical="center"/>
    </xf>
    <xf numFmtId="38" fontId="1" fillId="0" borderId="16" xfId="1" applyFill="1" applyBorder="1">
      <alignment vertical="center"/>
    </xf>
    <xf numFmtId="38" fontId="1" fillId="0" borderId="17" xfId="1" applyFill="1" applyBorder="1">
      <alignment vertical="center"/>
    </xf>
    <xf numFmtId="38" fontId="1" fillId="0" borderId="18" xfId="1" applyFill="1" applyBorder="1">
      <alignment vertical="center"/>
    </xf>
    <xf numFmtId="176" fontId="1" fillId="0" borderId="19" xfId="1" applyNumberFormat="1" applyFill="1" applyBorder="1">
      <alignment vertical="center"/>
    </xf>
    <xf numFmtId="176" fontId="1" fillId="0" borderId="20" xfId="1" applyNumberFormat="1" applyFill="1" applyBorder="1">
      <alignment vertical="center"/>
    </xf>
    <xf numFmtId="38" fontId="1" fillId="0" borderId="0" xfId="1" applyFill="1" applyBorder="1">
      <alignment vertical="center"/>
    </xf>
    <xf numFmtId="38" fontId="1" fillId="0" borderId="22" xfId="1" applyFill="1" applyBorder="1">
      <alignment vertical="center"/>
    </xf>
    <xf numFmtId="38" fontId="1" fillId="0" borderId="23" xfId="1" applyFill="1" applyBorder="1">
      <alignment vertical="center"/>
    </xf>
    <xf numFmtId="38" fontId="1" fillId="0" borderId="21" xfId="1" applyFill="1" applyBorder="1">
      <alignment vertical="center"/>
    </xf>
    <xf numFmtId="176" fontId="1" fillId="0" borderId="24" xfId="1" applyNumberFormat="1" applyFill="1" applyBorder="1">
      <alignment vertical="center"/>
    </xf>
    <xf numFmtId="176" fontId="1" fillId="0" borderId="25" xfId="1" applyNumberFormat="1" applyFill="1" applyBorder="1">
      <alignment vertical="center"/>
    </xf>
    <xf numFmtId="38" fontId="1" fillId="0" borderId="26" xfId="1" applyFont="1" applyFill="1" applyBorder="1">
      <alignment vertical="center"/>
    </xf>
    <xf numFmtId="38" fontId="1" fillId="0" borderId="4" xfId="1" applyFill="1" applyBorder="1">
      <alignment vertical="center"/>
    </xf>
    <xf numFmtId="0" fontId="0" fillId="0" borderId="26" xfId="0" applyBorder="1">
      <alignment vertical="center"/>
    </xf>
    <xf numFmtId="38" fontId="5" fillId="0" borderId="0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4" fillId="2" borderId="38" xfId="1" applyFont="1" applyFill="1" applyBorder="1" applyAlignment="1">
      <alignment horizontal="center" vertical="center"/>
    </xf>
    <xf numFmtId="38" fontId="14" fillId="2" borderId="39" xfId="1" applyFont="1" applyFill="1" applyBorder="1" applyAlignment="1">
      <alignment horizontal="center" vertical="center"/>
    </xf>
    <xf numFmtId="38" fontId="11" fillId="2" borderId="40" xfId="1" applyFont="1" applyFill="1" applyBorder="1" applyAlignment="1">
      <alignment horizontal="center" vertical="center"/>
    </xf>
    <xf numFmtId="38" fontId="11" fillId="2" borderId="41" xfId="1" applyFont="1" applyFill="1" applyBorder="1" applyAlignment="1">
      <alignment horizontal="center" vertical="center"/>
    </xf>
    <xf numFmtId="38" fontId="11" fillId="2" borderId="42" xfId="1" applyFont="1" applyFill="1" applyBorder="1" applyAlignment="1">
      <alignment horizontal="center" vertical="center"/>
    </xf>
    <xf numFmtId="38" fontId="11" fillId="2" borderId="43" xfId="1" applyFont="1" applyFill="1" applyBorder="1" applyAlignment="1">
      <alignment horizontal="center" vertical="center"/>
    </xf>
    <xf numFmtId="38" fontId="11" fillId="2" borderId="45" xfId="1" applyFont="1" applyFill="1" applyBorder="1" applyAlignment="1">
      <alignment horizontal="center" vertical="center"/>
    </xf>
    <xf numFmtId="0" fontId="0" fillId="0" borderId="48" xfId="0" applyBorder="1" applyAlignment="1">
      <alignment horizontal="right" vertical="center"/>
    </xf>
    <xf numFmtId="38" fontId="15" fillId="0" borderId="49" xfId="1" applyFont="1" applyFill="1" applyBorder="1">
      <alignment vertical="center"/>
    </xf>
    <xf numFmtId="38" fontId="15" fillId="0" borderId="10" xfId="1" applyFont="1" applyFill="1" applyBorder="1">
      <alignment vertical="center"/>
    </xf>
    <xf numFmtId="38" fontId="1" fillId="0" borderId="50" xfId="1" applyFill="1" applyBorder="1">
      <alignment vertical="center"/>
    </xf>
    <xf numFmtId="38" fontId="1" fillId="0" borderId="10" xfId="1" applyFill="1" applyBorder="1">
      <alignment vertical="center"/>
    </xf>
    <xf numFmtId="176" fontId="1" fillId="0" borderId="51" xfId="3" applyNumberFormat="1" applyFont="1" applyFill="1" applyBorder="1">
      <alignment vertical="center"/>
    </xf>
    <xf numFmtId="38" fontId="1" fillId="0" borderId="52" xfId="1" applyFill="1" applyBorder="1">
      <alignment vertical="center"/>
    </xf>
    <xf numFmtId="176" fontId="1" fillId="0" borderId="53" xfId="1" applyNumberFormat="1" applyFill="1" applyBorder="1">
      <alignment vertical="center"/>
    </xf>
    <xf numFmtId="0" fontId="0" fillId="0" borderId="6" xfId="0" applyBorder="1" applyAlignment="1">
      <alignment horizontal="right" vertical="center"/>
    </xf>
    <xf numFmtId="38" fontId="15" fillId="0" borderId="55" xfId="1" applyFont="1" applyFill="1" applyBorder="1">
      <alignment vertical="center"/>
    </xf>
    <xf numFmtId="38" fontId="15" fillId="0" borderId="11" xfId="1" applyFont="1" applyFill="1" applyBorder="1">
      <alignment vertical="center"/>
    </xf>
    <xf numFmtId="38" fontId="1" fillId="0" borderId="55" xfId="1" applyFill="1" applyBorder="1">
      <alignment vertical="center"/>
    </xf>
    <xf numFmtId="38" fontId="15" fillId="0" borderId="57" xfId="1" applyFont="1" applyFill="1" applyBorder="1">
      <alignment vertical="center"/>
    </xf>
    <xf numFmtId="38" fontId="15" fillId="0" borderId="26" xfId="1" applyFont="1" applyFill="1" applyBorder="1">
      <alignment vertical="center"/>
    </xf>
    <xf numFmtId="38" fontId="1" fillId="0" borderId="57" xfId="1" applyFill="1" applyBorder="1">
      <alignment vertical="center"/>
    </xf>
    <xf numFmtId="38" fontId="1" fillId="0" borderId="26" xfId="1" applyFill="1" applyBorder="1">
      <alignment vertical="center"/>
    </xf>
    <xf numFmtId="38" fontId="1" fillId="0" borderId="58" xfId="1" applyFill="1" applyBorder="1">
      <alignment vertical="center"/>
    </xf>
    <xf numFmtId="38" fontId="1" fillId="0" borderId="0" xfId="1" applyFont="1" applyFill="1" applyBorder="1">
      <alignment vertical="center"/>
    </xf>
    <xf numFmtId="38" fontId="1" fillId="0" borderId="21" xfId="1" applyFont="1" applyFill="1" applyBorder="1">
      <alignment vertical="center"/>
    </xf>
    <xf numFmtId="38" fontId="0" fillId="0" borderId="0" xfId="0" applyNumberFormat="1">
      <alignment vertical="center"/>
    </xf>
    <xf numFmtId="176" fontId="1" fillId="0" borderId="60" xfId="3" applyNumberFormat="1" applyFont="1" applyFill="1" applyBorder="1">
      <alignment vertical="center"/>
    </xf>
    <xf numFmtId="38" fontId="1" fillId="0" borderId="25" xfId="1" applyFill="1" applyBorder="1">
      <alignment vertical="center"/>
    </xf>
    <xf numFmtId="38" fontId="1" fillId="0" borderId="61" xfId="1" applyFill="1" applyBorder="1">
      <alignment vertical="center"/>
    </xf>
    <xf numFmtId="0" fontId="0" fillId="0" borderId="60" xfId="0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6" xfId="0" applyFill="1" applyBorder="1" applyAlignment="1">
      <alignment horizontal="right" vertical="center"/>
    </xf>
    <xf numFmtId="176" fontId="1" fillId="0" borderId="62" xfId="1" applyNumberFormat="1" applyFill="1" applyBorder="1">
      <alignment vertical="center"/>
    </xf>
    <xf numFmtId="38" fontId="2" fillId="0" borderId="59" xfId="1" applyFont="1" applyFill="1" applyBorder="1" applyAlignment="1">
      <alignment horizontal="left" vertical="center"/>
    </xf>
    <xf numFmtId="176" fontId="13" fillId="2" borderId="35" xfId="1" applyNumberFormat="1" applyFont="1" applyFill="1" applyBorder="1" applyAlignment="1">
      <alignment horizontal="center" vertical="center" wrapText="1"/>
    </xf>
    <xf numFmtId="176" fontId="13" fillId="2" borderId="46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10" fillId="2" borderId="27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38" fontId="11" fillId="2" borderId="29" xfId="1" applyFont="1" applyFill="1" applyBorder="1" applyAlignment="1">
      <alignment horizontal="center" vertical="center"/>
    </xf>
    <xf numFmtId="38" fontId="11" fillId="2" borderId="30" xfId="1" applyFont="1" applyFill="1" applyBorder="1" applyAlignment="1">
      <alignment horizontal="center" vertical="center"/>
    </xf>
    <xf numFmtId="38" fontId="11" fillId="2" borderId="31" xfId="1" applyFont="1" applyFill="1" applyBorder="1" applyAlignment="1">
      <alignment horizontal="center" vertical="center"/>
    </xf>
    <xf numFmtId="38" fontId="11" fillId="2" borderId="32" xfId="1" applyFont="1" applyFill="1" applyBorder="1" applyAlignment="1">
      <alignment horizontal="center" vertical="center"/>
    </xf>
    <xf numFmtId="176" fontId="12" fillId="2" borderId="33" xfId="1" applyNumberFormat="1" applyFont="1" applyFill="1" applyBorder="1" applyAlignment="1">
      <alignment horizontal="center" vertical="center"/>
    </xf>
    <xf numFmtId="176" fontId="12" fillId="2" borderId="44" xfId="1" applyNumberFormat="1" applyFont="1" applyFill="1" applyBorder="1" applyAlignment="1">
      <alignment horizontal="center" vertical="center"/>
    </xf>
    <xf numFmtId="38" fontId="11" fillId="2" borderId="34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/>
    </xf>
    <xf numFmtId="38" fontId="1" fillId="2" borderId="2" xfId="1" applyFont="1" applyFill="1" applyBorder="1" applyAlignment="1">
      <alignment horizontal="center" vertical="center"/>
    </xf>
    <xf numFmtId="38" fontId="1" fillId="2" borderId="10" xfId="1" applyFont="1" applyFill="1" applyBorder="1" applyAlignment="1">
      <alignment horizontal="center" vertical="center"/>
    </xf>
    <xf numFmtId="38" fontId="1" fillId="2" borderId="3" xfId="1" applyFont="1" applyFill="1" applyBorder="1" applyAlignment="1">
      <alignment horizontal="center" vertical="center"/>
    </xf>
    <xf numFmtId="38" fontId="1" fillId="2" borderId="4" xfId="1" applyFont="1" applyFill="1" applyBorder="1" applyAlignment="1">
      <alignment horizontal="center" vertical="center"/>
    </xf>
    <xf numFmtId="38" fontId="1" fillId="2" borderId="5" xfId="1" applyFont="1" applyFill="1" applyBorder="1" applyAlignment="1">
      <alignment horizontal="center" vertical="center"/>
    </xf>
    <xf numFmtId="38" fontId="1" fillId="2" borderId="6" xfId="1" applyFont="1" applyFill="1" applyBorder="1" applyAlignment="1">
      <alignment horizontal="center" vertical="center"/>
    </xf>
    <xf numFmtId="38" fontId="1" fillId="2" borderId="7" xfId="1" applyFont="1" applyFill="1" applyBorder="1" applyAlignment="1">
      <alignment horizontal="center" vertical="center"/>
    </xf>
    <xf numFmtId="176" fontId="7" fillId="2" borderId="8" xfId="1" applyNumberFormat="1" applyFont="1" applyFill="1" applyBorder="1" applyAlignment="1">
      <alignment horizontal="center" vertical="center"/>
    </xf>
    <xf numFmtId="176" fontId="7" fillId="2" borderId="13" xfId="1" applyNumberFormat="1" applyFont="1" applyFill="1" applyBorder="1" applyAlignment="1">
      <alignment horizontal="center" vertical="center"/>
    </xf>
    <xf numFmtId="176" fontId="8" fillId="2" borderId="9" xfId="1" applyNumberFormat="1" applyFont="1" applyFill="1" applyBorder="1" applyAlignment="1">
      <alignment horizontal="center" vertical="center" wrapText="1"/>
    </xf>
    <xf numFmtId="176" fontId="8" fillId="2" borderId="14" xfId="1" applyNumberFormat="1" applyFont="1" applyFill="1" applyBorder="1" applyAlignment="1">
      <alignment horizontal="center" vertical="center" wrapText="1"/>
    </xf>
  </cellXfs>
  <cellStyles count="4">
    <cellStyle name="パーセント" xfId="3" builtinId="5"/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sqref="A1:E1"/>
    </sheetView>
  </sheetViews>
  <sheetFormatPr defaultRowHeight="13.5" x14ac:dyDescent="0.15"/>
  <cols>
    <col min="1" max="1" width="5.75" customWidth="1"/>
    <col min="2" max="2" width="10.375" customWidth="1"/>
    <col min="10" max="10" width="9" customWidth="1"/>
  </cols>
  <sheetData>
    <row r="1" spans="1:13" ht="27.75" customHeight="1" thickBot="1" x14ac:dyDescent="0.2">
      <c r="A1" s="65" t="s">
        <v>54</v>
      </c>
      <c r="B1" s="65"/>
      <c r="C1" s="65"/>
      <c r="D1" s="65"/>
      <c r="E1" s="65"/>
      <c r="F1" s="29"/>
      <c r="G1" s="29"/>
      <c r="H1" s="29"/>
      <c r="J1" s="30"/>
      <c r="K1" s="30"/>
      <c r="L1" s="30"/>
      <c r="M1" s="30"/>
    </row>
    <row r="2" spans="1:13" ht="20.25" customHeight="1" x14ac:dyDescent="0.15">
      <c r="A2" s="71" t="s">
        <v>55</v>
      </c>
      <c r="B2" s="73" t="s">
        <v>56</v>
      </c>
      <c r="C2" s="75" t="s">
        <v>57</v>
      </c>
      <c r="D2" s="76"/>
      <c r="E2" s="77"/>
      <c r="F2" s="75" t="s">
        <v>3</v>
      </c>
      <c r="G2" s="76"/>
      <c r="H2" s="78"/>
      <c r="I2" s="79" t="s">
        <v>4</v>
      </c>
      <c r="J2" s="81" t="s">
        <v>5</v>
      </c>
      <c r="K2" s="76"/>
      <c r="L2" s="78"/>
      <c r="M2" s="66" t="s">
        <v>6</v>
      </c>
    </row>
    <row r="3" spans="1:13" ht="20.25" customHeight="1" thickBot="1" x14ac:dyDescent="0.2">
      <c r="A3" s="72"/>
      <c r="B3" s="74"/>
      <c r="C3" s="31" t="s">
        <v>7</v>
      </c>
      <c r="D3" s="32" t="s">
        <v>8</v>
      </c>
      <c r="E3" s="33" t="s">
        <v>9</v>
      </c>
      <c r="F3" s="34" t="s">
        <v>7</v>
      </c>
      <c r="G3" s="35" t="s">
        <v>8</v>
      </c>
      <c r="H3" s="36" t="s">
        <v>9</v>
      </c>
      <c r="I3" s="80"/>
      <c r="J3" s="37" t="s">
        <v>7</v>
      </c>
      <c r="K3" s="35" t="s">
        <v>8</v>
      </c>
      <c r="L3" s="36" t="s">
        <v>9</v>
      </c>
      <c r="M3" s="67"/>
    </row>
    <row r="4" spans="1:13" ht="20.25" customHeight="1" thickTop="1" x14ac:dyDescent="0.15">
      <c r="A4" s="68" t="s">
        <v>72</v>
      </c>
      <c r="B4" s="38" t="s">
        <v>59</v>
      </c>
      <c r="C4" s="39">
        <v>34292</v>
      </c>
      <c r="D4" s="40">
        <v>37273</v>
      </c>
      <c r="E4" s="41">
        <f>C4+D4</f>
        <v>71565</v>
      </c>
      <c r="F4" s="39">
        <v>8677</v>
      </c>
      <c r="G4" s="40">
        <v>11434</v>
      </c>
      <c r="H4" s="41">
        <f>F4+G4</f>
        <v>20111</v>
      </c>
      <c r="I4" s="43">
        <f>H4/E4</f>
        <v>0.28101725703905539</v>
      </c>
      <c r="J4" s="44">
        <v>5054</v>
      </c>
      <c r="K4" s="42">
        <v>7309</v>
      </c>
      <c r="L4" s="41">
        <f>J4+K4</f>
        <v>12363</v>
      </c>
      <c r="M4" s="45">
        <f>L4/E4*100%</f>
        <v>0.17275204359673024</v>
      </c>
    </row>
    <row r="5" spans="1:13" s="62" customFormat="1" ht="20.25" customHeight="1" x14ac:dyDescent="0.15">
      <c r="A5" s="69"/>
      <c r="B5" s="63" t="s">
        <v>60</v>
      </c>
      <c r="C5" s="47">
        <v>34324</v>
      </c>
      <c r="D5" s="48">
        <v>37274</v>
      </c>
      <c r="E5" s="41">
        <f t="shared" ref="E5:E15" si="0">C5+D5</f>
        <v>71598</v>
      </c>
      <c r="F5" s="49">
        <v>8684</v>
      </c>
      <c r="G5" s="9">
        <v>11432</v>
      </c>
      <c r="H5" s="41">
        <f t="shared" ref="H5:H15" si="1">F5+G5</f>
        <v>20116</v>
      </c>
      <c r="I5" s="43">
        <f>H5/E5</f>
        <v>0.28095756864716892</v>
      </c>
      <c r="J5" s="11">
        <v>5056</v>
      </c>
      <c r="K5" s="9">
        <v>7321</v>
      </c>
      <c r="L5" s="41">
        <f t="shared" ref="L5:L15" si="2">J5+K5</f>
        <v>12377</v>
      </c>
      <c r="M5" s="45">
        <f t="shared" ref="M5" si="3">L5/E5*100%</f>
        <v>0.17286795720550854</v>
      </c>
    </row>
    <row r="6" spans="1:13" ht="20.25" customHeight="1" x14ac:dyDescent="0.15">
      <c r="A6" s="69"/>
      <c r="B6" s="38" t="s">
        <v>61</v>
      </c>
      <c r="C6" s="47">
        <v>34318</v>
      </c>
      <c r="D6" s="48">
        <v>37217</v>
      </c>
      <c r="E6" s="41">
        <f t="shared" si="0"/>
        <v>71535</v>
      </c>
      <c r="F6" s="49">
        <v>8690</v>
      </c>
      <c r="G6" s="9">
        <v>11424</v>
      </c>
      <c r="H6" s="41">
        <f t="shared" si="1"/>
        <v>20114</v>
      </c>
      <c r="I6" s="43">
        <f>IFERROR(H6/E6,"")</f>
        <v>0.2811770462011603</v>
      </c>
      <c r="J6" s="11">
        <v>5074</v>
      </c>
      <c r="K6" s="9">
        <v>7320</v>
      </c>
      <c r="L6" s="41">
        <f t="shared" si="2"/>
        <v>12394</v>
      </c>
      <c r="M6" s="45">
        <f>IFERROR(L6/E6*100%,"")</f>
        <v>0.17325784580974349</v>
      </c>
    </row>
    <row r="7" spans="1:13" ht="20.25" customHeight="1" x14ac:dyDescent="0.15">
      <c r="A7" s="69"/>
      <c r="B7" s="46" t="s">
        <v>62</v>
      </c>
      <c r="C7" s="47">
        <v>34307</v>
      </c>
      <c r="D7" s="48">
        <v>37216</v>
      </c>
      <c r="E7" s="41">
        <f t="shared" si="0"/>
        <v>71523</v>
      </c>
      <c r="F7" s="49">
        <v>8687</v>
      </c>
      <c r="G7" s="9">
        <v>11427</v>
      </c>
      <c r="H7" s="41">
        <f t="shared" si="1"/>
        <v>20114</v>
      </c>
      <c r="I7" s="43">
        <f t="shared" ref="I7:I15" si="4">IFERROR(H7/E7,"")</f>
        <v>0.28122422157907245</v>
      </c>
      <c r="J7" s="11">
        <v>5106</v>
      </c>
      <c r="K7" s="9">
        <v>7344</v>
      </c>
      <c r="L7" s="41">
        <f t="shared" si="2"/>
        <v>12450</v>
      </c>
      <c r="M7" s="45">
        <f t="shared" ref="M7:M15" si="5">IFERROR(L7/E7*100%,"")</f>
        <v>0.1740698796191435</v>
      </c>
    </row>
    <row r="8" spans="1:13" ht="20.25" customHeight="1" x14ac:dyDescent="0.15">
      <c r="A8" s="69"/>
      <c r="B8" s="38" t="s">
        <v>63</v>
      </c>
      <c r="C8" s="47">
        <v>34299</v>
      </c>
      <c r="D8" s="48">
        <v>37209</v>
      </c>
      <c r="E8" s="41">
        <f t="shared" si="0"/>
        <v>71508</v>
      </c>
      <c r="F8" s="49">
        <v>8671</v>
      </c>
      <c r="G8" s="9">
        <v>11432</v>
      </c>
      <c r="H8" s="41">
        <f t="shared" si="1"/>
        <v>20103</v>
      </c>
      <c r="I8" s="43">
        <f t="shared" si="4"/>
        <v>0.28112938412485317</v>
      </c>
      <c r="J8" s="11">
        <v>5098</v>
      </c>
      <c r="K8" s="9">
        <v>7348</v>
      </c>
      <c r="L8" s="41">
        <f t="shared" si="2"/>
        <v>12446</v>
      </c>
      <c r="M8" s="45">
        <f t="shared" si="5"/>
        <v>0.17405045589304693</v>
      </c>
    </row>
    <row r="9" spans="1:13" ht="20.25" customHeight="1" x14ac:dyDescent="0.15">
      <c r="A9" s="69"/>
      <c r="B9" s="46" t="s">
        <v>64</v>
      </c>
      <c r="C9" s="47">
        <v>34328</v>
      </c>
      <c r="D9" s="48">
        <v>37181</v>
      </c>
      <c r="E9" s="41">
        <f t="shared" si="0"/>
        <v>71509</v>
      </c>
      <c r="F9" s="49">
        <v>8670</v>
      </c>
      <c r="G9" s="9">
        <v>11441</v>
      </c>
      <c r="H9" s="41">
        <f t="shared" si="1"/>
        <v>20111</v>
      </c>
      <c r="I9" s="43">
        <f t="shared" si="4"/>
        <v>0.28123732677005692</v>
      </c>
      <c r="J9" s="11">
        <v>5113</v>
      </c>
      <c r="K9" s="9">
        <v>7354</v>
      </c>
      <c r="L9" s="41">
        <f t="shared" si="2"/>
        <v>12467</v>
      </c>
      <c r="M9" s="45">
        <f t="shared" si="5"/>
        <v>0.17434169125564614</v>
      </c>
    </row>
    <row r="10" spans="1:13" ht="20.25" customHeight="1" x14ac:dyDescent="0.15">
      <c r="A10" s="69"/>
      <c r="B10" s="38" t="s">
        <v>65</v>
      </c>
      <c r="C10" s="47"/>
      <c r="D10" s="48"/>
      <c r="E10" s="41">
        <f t="shared" si="0"/>
        <v>0</v>
      </c>
      <c r="F10" s="49"/>
      <c r="G10" s="9"/>
      <c r="H10" s="41">
        <f t="shared" si="1"/>
        <v>0</v>
      </c>
      <c r="I10" s="43" t="str">
        <f t="shared" si="4"/>
        <v/>
      </c>
      <c r="J10" s="11"/>
      <c r="K10" s="9"/>
      <c r="L10" s="41">
        <f t="shared" si="2"/>
        <v>0</v>
      </c>
      <c r="M10" s="45" t="str">
        <f t="shared" si="5"/>
        <v/>
      </c>
    </row>
    <row r="11" spans="1:13" ht="20.25" customHeight="1" x14ac:dyDescent="0.15">
      <c r="A11" s="69"/>
      <c r="B11" s="38" t="s">
        <v>66</v>
      </c>
      <c r="C11" s="47"/>
      <c r="D11" s="48"/>
      <c r="E11" s="41">
        <f t="shared" si="0"/>
        <v>0</v>
      </c>
      <c r="F11" s="49"/>
      <c r="G11" s="9"/>
      <c r="H11" s="41">
        <f t="shared" si="1"/>
        <v>0</v>
      </c>
      <c r="I11" s="43" t="str">
        <f t="shared" si="4"/>
        <v/>
      </c>
      <c r="J11" s="11"/>
      <c r="K11" s="9"/>
      <c r="L11" s="41">
        <f t="shared" si="2"/>
        <v>0</v>
      </c>
      <c r="M11" s="45" t="str">
        <f t="shared" si="5"/>
        <v/>
      </c>
    </row>
    <row r="12" spans="1:13" ht="20.25" customHeight="1" x14ac:dyDescent="0.15">
      <c r="A12" s="69"/>
      <c r="B12" s="46" t="s">
        <v>67</v>
      </c>
      <c r="C12" s="47"/>
      <c r="D12" s="48"/>
      <c r="E12" s="41">
        <f t="shared" si="0"/>
        <v>0</v>
      </c>
      <c r="F12" s="49"/>
      <c r="G12" s="9"/>
      <c r="H12" s="41">
        <f t="shared" si="1"/>
        <v>0</v>
      </c>
      <c r="I12" s="43" t="str">
        <f t="shared" si="4"/>
        <v/>
      </c>
      <c r="J12" s="11"/>
      <c r="K12" s="9"/>
      <c r="L12" s="41">
        <f t="shared" si="2"/>
        <v>0</v>
      </c>
      <c r="M12" s="45" t="str">
        <f t="shared" si="5"/>
        <v/>
      </c>
    </row>
    <row r="13" spans="1:13" ht="20.25" customHeight="1" x14ac:dyDescent="0.15">
      <c r="A13" s="69"/>
      <c r="B13" s="46" t="s">
        <v>68</v>
      </c>
      <c r="C13" s="47"/>
      <c r="D13" s="48"/>
      <c r="E13" s="41">
        <f t="shared" si="0"/>
        <v>0</v>
      </c>
      <c r="F13" s="49"/>
      <c r="G13" s="9"/>
      <c r="H13" s="41">
        <f t="shared" si="1"/>
        <v>0</v>
      </c>
      <c r="I13" s="43" t="str">
        <f t="shared" si="4"/>
        <v/>
      </c>
      <c r="J13" s="11"/>
      <c r="K13" s="9"/>
      <c r="L13" s="41">
        <f t="shared" si="2"/>
        <v>0</v>
      </c>
      <c r="M13" s="45" t="str">
        <f t="shared" si="5"/>
        <v/>
      </c>
    </row>
    <row r="14" spans="1:13" ht="20.25" customHeight="1" x14ac:dyDescent="0.15">
      <c r="A14" s="69"/>
      <c r="B14" s="46" t="s">
        <v>69</v>
      </c>
      <c r="C14" s="47"/>
      <c r="D14" s="48"/>
      <c r="E14" s="41">
        <f t="shared" si="0"/>
        <v>0</v>
      </c>
      <c r="F14" s="49"/>
      <c r="G14" s="9"/>
      <c r="H14" s="41">
        <f t="shared" si="1"/>
        <v>0</v>
      </c>
      <c r="I14" s="43" t="str">
        <f t="shared" si="4"/>
        <v/>
      </c>
      <c r="J14" s="11"/>
      <c r="K14" s="9"/>
      <c r="L14" s="41">
        <f t="shared" si="2"/>
        <v>0</v>
      </c>
      <c r="M14" s="45" t="str">
        <f t="shared" si="5"/>
        <v/>
      </c>
    </row>
    <row r="15" spans="1:13" ht="20.25" customHeight="1" thickBot="1" x14ac:dyDescent="0.2">
      <c r="A15" s="70"/>
      <c r="B15" s="61" t="s">
        <v>70</v>
      </c>
      <c r="C15" s="50"/>
      <c r="D15" s="51"/>
      <c r="E15" s="59">
        <f t="shared" si="0"/>
        <v>0</v>
      </c>
      <c r="F15" s="52"/>
      <c r="G15" s="53"/>
      <c r="H15" s="60">
        <f t="shared" si="1"/>
        <v>0</v>
      </c>
      <c r="I15" s="58" t="str">
        <f t="shared" si="4"/>
        <v/>
      </c>
      <c r="J15" s="54"/>
      <c r="K15" s="53"/>
      <c r="L15" s="59">
        <f t="shared" si="2"/>
        <v>0</v>
      </c>
      <c r="M15" s="64" t="str">
        <f t="shared" si="5"/>
        <v/>
      </c>
    </row>
    <row r="18" spans="4:11" x14ac:dyDescent="0.15">
      <c r="D18" s="57"/>
    </row>
    <row r="20" spans="4:11" x14ac:dyDescent="0.15">
      <c r="G20" s="57"/>
      <c r="K20" s="57"/>
    </row>
    <row r="22" spans="4:11" x14ac:dyDescent="0.15">
      <c r="F22" s="57"/>
    </row>
  </sheetData>
  <mergeCells count="9">
    <mergeCell ref="A1:E1"/>
    <mergeCell ref="M2:M3"/>
    <mergeCell ref="A4:A15"/>
    <mergeCell ref="A2:A3"/>
    <mergeCell ref="B2:B3"/>
    <mergeCell ref="C2:E2"/>
    <mergeCell ref="F2:H2"/>
    <mergeCell ref="I2:I3"/>
    <mergeCell ref="J2:L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3.5" x14ac:dyDescent="0.15"/>
  <cols>
    <col min="1" max="1" width="10.625" customWidth="1"/>
    <col min="2" max="7" width="6.625" customWidth="1"/>
    <col min="8" max="8" width="8.625" customWidth="1"/>
    <col min="9" max="11" width="6.625" customWidth="1"/>
    <col min="12" max="12" width="8.625" customWidth="1"/>
  </cols>
  <sheetData>
    <row r="1" spans="1:12" ht="34.5" customHeight="1" x14ac:dyDescent="0.15">
      <c r="A1" s="1" t="s">
        <v>0</v>
      </c>
      <c r="B1" s="2"/>
      <c r="C1" s="2"/>
      <c r="D1" s="2"/>
      <c r="E1" s="2"/>
      <c r="F1" s="2"/>
      <c r="H1" s="3"/>
      <c r="I1" s="82" t="s">
        <v>71</v>
      </c>
      <c r="J1" s="82"/>
      <c r="K1" s="82"/>
      <c r="L1" s="82"/>
    </row>
    <row r="2" spans="1:12" ht="15" customHeight="1" x14ac:dyDescent="0.15">
      <c r="A2" s="83" t="s">
        <v>1</v>
      </c>
      <c r="B2" s="85" t="s">
        <v>2</v>
      </c>
      <c r="C2" s="86"/>
      <c r="D2" s="87"/>
      <c r="E2" s="88" t="s">
        <v>3</v>
      </c>
      <c r="F2" s="86"/>
      <c r="G2" s="89"/>
      <c r="H2" s="90" t="s">
        <v>4</v>
      </c>
      <c r="I2" s="86" t="s">
        <v>5</v>
      </c>
      <c r="J2" s="86"/>
      <c r="K2" s="89"/>
      <c r="L2" s="92" t="s">
        <v>6</v>
      </c>
    </row>
    <row r="3" spans="1:12" ht="15" customHeight="1" x14ac:dyDescent="0.15">
      <c r="A3" s="84"/>
      <c r="B3" s="4" t="s">
        <v>7</v>
      </c>
      <c r="C3" s="4" t="s">
        <v>8</v>
      </c>
      <c r="D3" s="5" t="s">
        <v>9</v>
      </c>
      <c r="E3" s="6" t="s">
        <v>7</v>
      </c>
      <c r="F3" s="4" t="s">
        <v>8</v>
      </c>
      <c r="G3" s="7" t="s">
        <v>9</v>
      </c>
      <c r="H3" s="91"/>
      <c r="I3" s="6" t="s">
        <v>7</v>
      </c>
      <c r="J3" s="4" t="s">
        <v>8</v>
      </c>
      <c r="K3" s="7" t="s">
        <v>9</v>
      </c>
      <c r="L3" s="93"/>
    </row>
    <row r="4" spans="1:12" ht="15" customHeight="1" x14ac:dyDescent="0.15">
      <c r="A4" s="8" t="s">
        <v>10</v>
      </c>
      <c r="B4" s="9">
        <v>182</v>
      </c>
      <c r="C4" s="9">
        <v>150</v>
      </c>
      <c r="D4" s="10">
        <f>SUM(B4:C4)</f>
        <v>332</v>
      </c>
      <c r="E4" s="11">
        <v>51</v>
      </c>
      <c r="F4" s="9">
        <v>61</v>
      </c>
      <c r="G4" s="9">
        <f>SUM(E4:F4)</f>
        <v>112</v>
      </c>
      <c r="H4" s="12">
        <f t="shared" ref="H4:H5" si="0">G4/D4</f>
        <v>0.33734939759036142</v>
      </c>
      <c r="I4" s="11">
        <v>30</v>
      </c>
      <c r="J4" s="9">
        <v>40</v>
      </c>
      <c r="K4" s="9">
        <f>SUM(I4:J4)</f>
        <v>70</v>
      </c>
      <c r="L4" s="13">
        <f t="shared" ref="L4" si="1">K4/D4*100%</f>
        <v>0.21084337349397592</v>
      </c>
    </row>
    <row r="5" spans="1:12" ht="15" customHeight="1" x14ac:dyDescent="0.15">
      <c r="A5" s="8" t="s">
        <v>11</v>
      </c>
      <c r="B5" s="9">
        <v>125</v>
      </c>
      <c r="C5" s="9">
        <v>142</v>
      </c>
      <c r="D5" s="10">
        <f t="shared" ref="D5" si="2">SUM(B5:C5)</f>
        <v>267</v>
      </c>
      <c r="E5" s="11">
        <v>53</v>
      </c>
      <c r="F5" s="9">
        <v>79</v>
      </c>
      <c r="G5" s="9">
        <f t="shared" ref="G5" si="3">SUM(E5:F5)</f>
        <v>132</v>
      </c>
      <c r="H5" s="12">
        <f t="shared" si="0"/>
        <v>0.4943820224719101</v>
      </c>
      <c r="I5" s="11">
        <v>29</v>
      </c>
      <c r="J5" s="9">
        <v>54</v>
      </c>
      <c r="K5" s="9">
        <f t="shared" ref="K5" si="4">SUM(I5:J5)</f>
        <v>83</v>
      </c>
      <c r="L5" s="13">
        <f>K5/D5*100%</f>
        <v>0.31086142322097376</v>
      </c>
    </row>
    <row r="6" spans="1:12" ht="15" customHeight="1" x14ac:dyDescent="0.15">
      <c r="A6" s="8" t="s">
        <v>12</v>
      </c>
      <c r="B6" s="9">
        <v>562</v>
      </c>
      <c r="C6" s="9">
        <v>566</v>
      </c>
      <c r="D6" s="10">
        <f t="shared" ref="D6:D47" si="5">SUM(B6:C6)</f>
        <v>1128</v>
      </c>
      <c r="E6" s="11">
        <v>191</v>
      </c>
      <c r="F6" s="9">
        <v>262</v>
      </c>
      <c r="G6" s="9">
        <f t="shared" ref="G6:G47" si="6">SUM(E6:F6)</f>
        <v>453</v>
      </c>
      <c r="H6" s="12">
        <f t="shared" ref="H6:H47" si="7">G6/D6</f>
        <v>0.40159574468085107</v>
      </c>
      <c r="I6" s="11">
        <v>112</v>
      </c>
      <c r="J6" s="9">
        <v>190</v>
      </c>
      <c r="K6" s="9">
        <f t="shared" ref="K6:K47" si="8">SUM(I6:J6)</f>
        <v>302</v>
      </c>
      <c r="L6" s="13">
        <f t="shared" ref="L6:L47" si="9">K6/D6*100%</f>
        <v>0.26773049645390073</v>
      </c>
    </row>
    <row r="7" spans="1:12" ht="15" customHeight="1" x14ac:dyDescent="0.15">
      <c r="A7" s="8" t="s">
        <v>13</v>
      </c>
      <c r="B7" s="9">
        <v>882</v>
      </c>
      <c r="C7" s="9">
        <v>899</v>
      </c>
      <c r="D7" s="10">
        <f t="shared" si="5"/>
        <v>1781</v>
      </c>
      <c r="E7" s="11">
        <v>249</v>
      </c>
      <c r="F7" s="9">
        <v>337</v>
      </c>
      <c r="G7" s="9">
        <f t="shared" si="6"/>
        <v>586</v>
      </c>
      <c r="H7" s="12">
        <f t="shared" si="7"/>
        <v>0.32902863559797868</v>
      </c>
      <c r="I7" s="11">
        <v>142</v>
      </c>
      <c r="J7" s="9">
        <v>194</v>
      </c>
      <c r="K7" s="9">
        <f t="shared" si="8"/>
        <v>336</v>
      </c>
      <c r="L7" s="13">
        <f t="shared" si="9"/>
        <v>0.18865805727119594</v>
      </c>
    </row>
    <row r="8" spans="1:12" ht="15" customHeight="1" x14ac:dyDescent="0.15">
      <c r="A8" s="8" t="s">
        <v>14</v>
      </c>
      <c r="B8" s="20">
        <v>209</v>
      </c>
      <c r="C8" s="9">
        <v>244</v>
      </c>
      <c r="D8" s="10">
        <f t="shared" si="5"/>
        <v>453</v>
      </c>
      <c r="E8" s="11">
        <v>86</v>
      </c>
      <c r="F8" s="9">
        <v>110</v>
      </c>
      <c r="G8" s="9">
        <f t="shared" si="6"/>
        <v>196</v>
      </c>
      <c r="H8" s="12">
        <f t="shared" si="7"/>
        <v>0.43267108167770418</v>
      </c>
      <c r="I8" s="11">
        <v>63</v>
      </c>
      <c r="J8" s="9">
        <v>83</v>
      </c>
      <c r="K8" s="9">
        <f t="shared" si="8"/>
        <v>146</v>
      </c>
      <c r="L8" s="13">
        <f t="shared" si="9"/>
        <v>0.32229580573951433</v>
      </c>
    </row>
    <row r="9" spans="1:12" ht="15" customHeight="1" x14ac:dyDescent="0.15">
      <c r="A9" s="8" t="s">
        <v>15</v>
      </c>
      <c r="B9" s="9">
        <v>514</v>
      </c>
      <c r="C9" s="9">
        <v>591</v>
      </c>
      <c r="D9" s="10">
        <f t="shared" si="5"/>
        <v>1105</v>
      </c>
      <c r="E9" s="11">
        <v>155</v>
      </c>
      <c r="F9" s="9">
        <v>222</v>
      </c>
      <c r="G9" s="9">
        <f t="shared" si="6"/>
        <v>377</v>
      </c>
      <c r="H9" s="12">
        <f t="shared" si="7"/>
        <v>0.3411764705882353</v>
      </c>
      <c r="I9" s="11">
        <v>93</v>
      </c>
      <c r="J9" s="9">
        <v>143</v>
      </c>
      <c r="K9" s="9">
        <f t="shared" si="8"/>
        <v>236</v>
      </c>
      <c r="L9" s="13">
        <f t="shared" si="9"/>
        <v>0.21357466063348415</v>
      </c>
    </row>
    <row r="10" spans="1:12" ht="15" customHeight="1" x14ac:dyDescent="0.15">
      <c r="A10" s="8" t="s">
        <v>16</v>
      </c>
      <c r="B10" s="9">
        <v>497</v>
      </c>
      <c r="C10" s="9">
        <v>598</v>
      </c>
      <c r="D10" s="10">
        <f t="shared" si="5"/>
        <v>1095</v>
      </c>
      <c r="E10" s="11">
        <v>153</v>
      </c>
      <c r="F10" s="9">
        <v>216</v>
      </c>
      <c r="G10" s="9">
        <f t="shared" si="6"/>
        <v>369</v>
      </c>
      <c r="H10" s="12">
        <f t="shared" si="7"/>
        <v>0.33698630136986302</v>
      </c>
      <c r="I10" s="11">
        <v>88</v>
      </c>
      <c r="J10" s="9">
        <v>143</v>
      </c>
      <c r="K10" s="9">
        <f t="shared" si="8"/>
        <v>231</v>
      </c>
      <c r="L10" s="13">
        <f t="shared" si="9"/>
        <v>0.21095890410958903</v>
      </c>
    </row>
    <row r="11" spans="1:12" ht="15" customHeight="1" x14ac:dyDescent="0.15">
      <c r="A11" s="8" t="s">
        <v>17</v>
      </c>
      <c r="B11" s="9">
        <v>317</v>
      </c>
      <c r="C11" s="9">
        <v>338</v>
      </c>
      <c r="D11" s="10">
        <f t="shared" si="5"/>
        <v>655</v>
      </c>
      <c r="E11" s="11">
        <v>82</v>
      </c>
      <c r="F11" s="9">
        <v>125</v>
      </c>
      <c r="G11" s="9">
        <f t="shared" si="6"/>
        <v>207</v>
      </c>
      <c r="H11" s="12">
        <f t="shared" si="7"/>
        <v>0.31603053435114503</v>
      </c>
      <c r="I11" s="11">
        <v>45</v>
      </c>
      <c r="J11" s="9">
        <v>80</v>
      </c>
      <c r="K11" s="9">
        <f t="shared" si="8"/>
        <v>125</v>
      </c>
      <c r="L11" s="13">
        <f t="shared" si="9"/>
        <v>0.19083969465648856</v>
      </c>
    </row>
    <row r="12" spans="1:12" ht="15" customHeight="1" x14ac:dyDescent="0.15">
      <c r="A12" s="8" t="s">
        <v>18</v>
      </c>
      <c r="B12" s="9">
        <v>194</v>
      </c>
      <c r="C12" s="9">
        <v>237</v>
      </c>
      <c r="D12" s="10">
        <f t="shared" si="5"/>
        <v>431</v>
      </c>
      <c r="E12" s="11">
        <v>64</v>
      </c>
      <c r="F12" s="9">
        <v>92</v>
      </c>
      <c r="G12" s="9">
        <f t="shared" si="6"/>
        <v>156</v>
      </c>
      <c r="H12" s="12">
        <f t="shared" si="7"/>
        <v>0.3619489559164733</v>
      </c>
      <c r="I12" s="11">
        <v>34</v>
      </c>
      <c r="J12" s="9">
        <v>60</v>
      </c>
      <c r="K12" s="9">
        <f t="shared" si="8"/>
        <v>94</v>
      </c>
      <c r="L12" s="13">
        <f t="shared" si="9"/>
        <v>0.21809744779582366</v>
      </c>
    </row>
    <row r="13" spans="1:12" ht="15" customHeight="1" x14ac:dyDescent="0.15">
      <c r="A13" s="8" t="s">
        <v>19</v>
      </c>
      <c r="B13" s="9">
        <v>67</v>
      </c>
      <c r="C13" s="9">
        <v>58</v>
      </c>
      <c r="D13" s="10">
        <f t="shared" si="5"/>
        <v>125</v>
      </c>
      <c r="E13" s="11">
        <v>27</v>
      </c>
      <c r="F13" s="9">
        <v>25</v>
      </c>
      <c r="G13" s="9">
        <f t="shared" si="6"/>
        <v>52</v>
      </c>
      <c r="H13" s="12">
        <f t="shared" si="7"/>
        <v>0.41599999999999998</v>
      </c>
      <c r="I13" s="11">
        <v>13</v>
      </c>
      <c r="J13" s="9">
        <v>17</v>
      </c>
      <c r="K13" s="9">
        <f t="shared" si="8"/>
        <v>30</v>
      </c>
      <c r="L13" s="13">
        <f t="shared" si="9"/>
        <v>0.24</v>
      </c>
    </row>
    <row r="14" spans="1:12" ht="15" customHeight="1" x14ac:dyDescent="0.15">
      <c r="A14" s="8" t="s">
        <v>20</v>
      </c>
      <c r="B14" s="9">
        <v>184</v>
      </c>
      <c r="C14" s="9">
        <v>208</v>
      </c>
      <c r="D14" s="10">
        <f t="shared" si="5"/>
        <v>392</v>
      </c>
      <c r="E14" s="11">
        <v>51</v>
      </c>
      <c r="F14" s="9">
        <v>73</v>
      </c>
      <c r="G14" s="9">
        <f t="shared" si="6"/>
        <v>124</v>
      </c>
      <c r="H14" s="12">
        <f t="shared" si="7"/>
        <v>0.31632653061224492</v>
      </c>
      <c r="I14" s="11">
        <v>29</v>
      </c>
      <c r="J14" s="9">
        <v>52</v>
      </c>
      <c r="K14" s="9">
        <f t="shared" si="8"/>
        <v>81</v>
      </c>
      <c r="L14" s="13">
        <f t="shared" si="9"/>
        <v>0.2066326530612245</v>
      </c>
    </row>
    <row r="15" spans="1:12" ht="15" customHeight="1" x14ac:dyDescent="0.15">
      <c r="A15" s="8" t="s">
        <v>21</v>
      </c>
      <c r="B15" s="9">
        <v>220</v>
      </c>
      <c r="C15" s="9">
        <v>242</v>
      </c>
      <c r="D15" s="10">
        <f t="shared" si="5"/>
        <v>462</v>
      </c>
      <c r="E15" s="11">
        <v>66</v>
      </c>
      <c r="F15" s="9">
        <v>84</v>
      </c>
      <c r="G15" s="9">
        <f t="shared" si="6"/>
        <v>150</v>
      </c>
      <c r="H15" s="12">
        <f t="shared" si="7"/>
        <v>0.32467532467532467</v>
      </c>
      <c r="I15" s="11">
        <v>38</v>
      </c>
      <c r="J15" s="9">
        <v>52</v>
      </c>
      <c r="K15" s="9">
        <f t="shared" si="8"/>
        <v>90</v>
      </c>
      <c r="L15" s="13">
        <f t="shared" si="9"/>
        <v>0.19480519480519481</v>
      </c>
    </row>
    <row r="16" spans="1:12" ht="15" customHeight="1" x14ac:dyDescent="0.15">
      <c r="A16" s="8" t="s">
        <v>22</v>
      </c>
      <c r="B16" s="9">
        <v>1698</v>
      </c>
      <c r="C16" s="9">
        <v>1966</v>
      </c>
      <c r="D16" s="10">
        <f t="shared" si="5"/>
        <v>3664</v>
      </c>
      <c r="E16" s="11">
        <v>479</v>
      </c>
      <c r="F16" s="9">
        <v>631</v>
      </c>
      <c r="G16" s="9">
        <f t="shared" si="6"/>
        <v>1110</v>
      </c>
      <c r="H16" s="12">
        <f t="shared" si="7"/>
        <v>0.30294759825327511</v>
      </c>
      <c r="I16" s="11">
        <v>255</v>
      </c>
      <c r="J16" s="9">
        <v>393</v>
      </c>
      <c r="K16" s="9">
        <f t="shared" si="8"/>
        <v>648</v>
      </c>
      <c r="L16" s="13">
        <f t="shared" si="9"/>
        <v>0.17685589519650655</v>
      </c>
    </row>
    <row r="17" spans="1:12" ht="15" customHeight="1" x14ac:dyDescent="0.15">
      <c r="A17" s="8" t="s">
        <v>23</v>
      </c>
      <c r="B17" s="9">
        <v>489</v>
      </c>
      <c r="C17" s="9">
        <v>540</v>
      </c>
      <c r="D17" s="10">
        <f t="shared" si="5"/>
        <v>1029</v>
      </c>
      <c r="E17" s="11">
        <v>101</v>
      </c>
      <c r="F17" s="9">
        <v>135</v>
      </c>
      <c r="G17" s="9">
        <f t="shared" si="6"/>
        <v>236</v>
      </c>
      <c r="H17" s="12">
        <f t="shared" si="7"/>
        <v>0.2293488824101069</v>
      </c>
      <c r="I17" s="11">
        <v>50</v>
      </c>
      <c r="J17" s="9">
        <v>76</v>
      </c>
      <c r="K17" s="9">
        <f t="shared" si="8"/>
        <v>126</v>
      </c>
      <c r="L17" s="13">
        <f t="shared" si="9"/>
        <v>0.12244897959183673</v>
      </c>
    </row>
    <row r="18" spans="1:12" ht="15" customHeight="1" x14ac:dyDescent="0.15">
      <c r="A18" s="8" t="s">
        <v>24</v>
      </c>
      <c r="B18" s="9">
        <v>541</v>
      </c>
      <c r="C18" s="9">
        <v>504</v>
      </c>
      <c r="D18" s="10">
        <f t="shared" si="5"/>
        <v>1045</v>
      </c>
      <c r="E18" s="11">
        <v>156</v>
      </c>
      <c r="F18" s="9">
        <v>167</v>
      </c>
      <c r="G18" s="9">
        <f t="shared" si="6"/>
        <v>323</v>
      </c>
      <c r="H18" s="12">
        <f t="shared" si="7"/>
        <v>0.30909090909090908</v>
      </c>
      <c r="I18" s="11">
        <v>67</v>
      </c>
      <c r="J18" s="9">
        <v>88</v>
      </c>
      <c r="K18" s="9">
        <f t="shared" si="8"/>
        <v>155</v>
      </c>
      <c r="L18" s="13">
        <f t="shared" si="9"/>
        <v>0.14832535885167464</v>
      </c>
    </row>
    <row r="19" spans="1:12" ht="15" customHeight="1" x14ac:dyDescent="0.15">
      <c r="A19" s="8" t="s">
        <v>25</v>
      </c>
      <c r="B19" s="9">
        <v>507</v>
      </c>
      <c r="C19" s="8">
        <v>566</v>
      </c>
      <c r="D19" s="10">
        <f t="shared" si="5"/>
        <v>1073</v>
      </c>
      <c r="E19" s="11">
        <v>136</v>
      </c>
      <c r="F19" s="9">
        <v>180</v>
      </c>
      <c r="G19" s="9">
        <f t="shared" si="6"/>
        <v>316</v>
      </c>
      <c r="H19" s="12">
        <f t="shared" si="7"/>
        <v>0.29450139794967384</v>
      </c>
      <c r="I19" s="11">
        <v>82</v>
      </c>
      <c r="J19" s="9">
        <v>114</v>
      </c>
      <c r="K19" s="9">
        <f t="shared" si="8"/>
        <v>196</v>
      </c>
      <c r="L19" s="13">
        <f t="shared" si="9"/>
        <v>0.18266542404473438</v>
      </c>
    </row>
    <row r="20" spans="1:12" ht="15" customHeight="1" x14ac:dyDescent="0.15">
      <c r="A20" s="8" t="s">
        <v>26</v>
      </c>
      <c r="B20" s="9">
        <v>752</v>
      </c>
      <c r="C20" s="9">
        <v>835</v>
      </c>
      <c r="D20" s="10">
        <f t="shared" si="5"/>
        <v>1587</v>
      </c>
      <c r="E20" s="11">
        <v>252</v>
      </c>
      <c r="F20" s="9">
        <v>320</v>
      </c>
      <c r="G20" s="9">
        <f t="shared" si="6"/>
        <v>572</v>
      </c>
      <c r="H20" s="12">
        <f t="shared" si="7"/>
        <v>0.36042848141146816</v>
      </c>
      <c r="I20" s="11">
        <v>170</v>
      </c>
      <c r="J20" s="9">
        <v>220</v>
      </c>
      <c r="K20" s="9">
        <f t="shared" si="8"/>
        <v>390</v>
      </c>
      <c r="L20" s="13">
        <f t="shared" si="9"/>
        <v>0.24574669187145556</v>
      </c>
    </row>
    <row r="21" spans="1:12" ht="15" customHeight="1" x14ac:dyDescent="0.15">
      <c r="A21" s="8" t="s">
        <v>27</v>
      </c>
      <c r="B21" s="9">
        <v>1033</v>
      </c>
      <c r="C21" s="9">
        <v>1154</v>
      </c>
      <c r="D21" s="10">
        <f t="shared" si="5"/>
        <v>2187</v>
      </c>
      <c r="E21" s="11">
        <v>401</v>
      </c>
      <c r="F21" s="9">
        <v>517</v>
      </c>
      <c r="G21" s="9">
        <f t="shared" si="6"/>
        <v>918</v>
      </c>
      <c r="H21" s="12">
        <f t="shared" si="7"/>
        <v>0.41975308641975306</v>
      </c>
      <c r="I21" s="11">
        <v>267</v>
      </c>
      <c r="J21" s="9">
        <v>326</v>
      </c>
      <c r="K21" s="9">
        <f t="shared" si="8"/>
        <v>593</v>
      </c>
      <c r="L21" s="13">
        <f t="shared" si="9"/>
        <v>0.27114769090077734</v>
      </c>
    </row>
    <row r="22" spans="1:12" ht="15" customHeight="1" x14ac:dyDescent="0.15">
      <c r="A22" s="8" t="s">
        <v>28</v>
      </c>
      <c r="B22" s="9">
        <v>641</v>
      </c>
      <c r="C22" s="9">
        <v>782</v>
      </c>
      <c r="D22" s="10">
        <f t="shared" si="5"/>
        <v>1423</v>
      </c>
      <c r="E22" s="11">
        <v>242</v>
      </c>
      <c r="F22" s="9">
        <v>345</v>
      </c>
      <c r="G22" s="9">
        <f t="shared" si="6"/>
        <v>587</v>
      </c>
      <c r="H22" s="12">
        <f t="shared" si="7"/>
        <v>0.4125087842586086</v>
      </c>
      <c r="I22" s="11">
        <v>163</v>
      </c>
      <c r="J22" s="9">
        <v>246</v>
      </c>
      <c r="K22" s="9">
        <f t="shared" si="8"/>
        <v>409</v>
      </c>
      <c r="L22" s="13">
        <f t="shared" si="9"/>
        <v>0.28742094167252286</v>
      </c>
    </row>
    <row r="23" spans="1:12" ht="15" customHeight="1" x14ac:dyDescent="0.15">
      <c r="A23" s="8" t="s">
        <v>29</v>
      </c>
      <c r="B23" s="9">
        <v>255</v>
      </c>
      <c r="C23" s="9">
        <v>281</v>
      </c>
      <c r="D23" s="10">
        <f t="shared" si="5"/>
        <v>536</v>
      </c>
      <c r="E23" s="11">
        <v>79</v>
      </c>
      <c r="F23" s="9">
        <v>117</v>
      </c>
      <c r="G23" s="9">
        <f t="shared" si="6"/>
        <v>196</v>
      </c>
      <c r="H23" s="12">
        <f t="shared" si="7"/>
        <v>0.36567164179104478</v>
      </c>
      <c r="I23" s="11">
        <v>61</v>
      </c>
      <c r="J23" s="9">
        <v>90</v>
      </c>
      <c r="K23" s="9">
        <f t="shared" si="8"/>
        <v>151</v>
      </c>
      <c r="L23" s="13">
        <f t="shared" si="9"/>
        <v>0.28171641791044777</v>
      </c>
    </row>
    <row r="24" spans="1:12" ht="15" customHeight="1" x14ac:dyDescent="0.15">
      <c r="A24" s="8" t="s">
        <v>30</v>
      </c>
      <c r="B24" s="9">
        <v>1157</v>
      </c>
      <c r="C24" s="9">
        <v>1253</v>
      </c>
      <c r="D24" s="10">
        <f t="shared" si="5"/>
        <v>2410</v>
      </c>
      <c r="E24" s="11">
        <v>339</v>
      </c>
      <c r="F24" s="9">
        <v>421</v>
      </c>
      <c r="G24" s="9">
        <f t="shared" si="6"/>
        <v>760</v>
      </c>
      <c r="H24" s="12">
        <f t="shared" si="7"/>
        <v>0.31535269709543567</v>
      </c>
      <c r="I24" s="11">
        <v>222</v>
      </c>
      <c r="J24" s="9">
        <v>295</v>
      </c>
      <c r="K24" s="9">
        <f t="shared" si="8"/>
        <v>517</v>
      </c>
      <c r="L24" s="13">
        <f t="shared" si="9"/>
        <v>0.21452282157676347</v>
      </c>
    </row>
    <row r="25" spans="1:12" ht="15" customHeight="1" x14ac:dyDescent="0.15">
      <c r="A25" s="8" t="s">
        <v>31</v>
      </c>
      <c r="B25" s="9">
        <v>815</v>
      </c>
      <c r="C25" s="9">
        <v>888</v>
      </c>
      <c r="D25" s="10">
        <f t="shared" si="5"/>
        <v>1703</v>
      </c>
      <c r="E25" s="11">
        <v>196</v>
      </c>
      <c r="F25" s="9">
        <v>279</v>
      </c>
      <c r="G25" s="9">
        <f t="shared" si="6"/>
        <v>475</v>
      </c>
      <c r="H25" s="12">
        <f t="shared" si="7"/>
        <v>0.27891955372871402</v>
      </c>
      <c r="I25" s="11">
        <v>121</v>
      </c>
      <c r="J25" s="9">
        <v>187</v>
      </c>
      <c r="K25" s="9">
        <f t="shared" si="8"/>
        <v>308</v>
      </c>
      <c r="L25" s="13">
        <f t="shared" si="9"/>
        <v>0.18085731062830299</v>
      </c>
    </row>
    <row r="26" spans="1:12" ht="15" customHeight="1" x14ac:dyDescent="0.15">
      <c r="A26" s="8" t="s">
        <v>32</v>
      </c>
      <c r="B26" s="9">
        <v>445</v>
      </c>
      <c r="C26" s="9">
        <v>490</v>
      </c>
      <c r="D26" s="10">
        <f t="shared" si="5"/>
        <v>935</v>
      </c>
      <c r="E26" s="11">
        <v>108</v>
      </c>
      <c r="F26" s="9">
        <v>142</v>
      </c>
      <c r="G26" s="9">
        <f t="shared" si="6"/>
        <v>250</v>
      </c>
      <c r="H26" s="12">
        <f t="shared" si="7"/>
        <v>0.26737967914438504</v>
      </c>
      <c r="I26" s="11">
        <v>68</v>
      </c>
      <c r="J26" s="9">
        <v>90</v>
      </c>
      <c r="K26" s="9">
        <f t="shared" si="8"/>
        <v>158</v>
      </c>
      <c r="L26" s="13">
        <f t="shared" si="9"/>
        <v>0.16898395721925133</v>
      </c>
    </row>
    <row r="27" spans="1:12" ht="15" customHeight="1" x14ac:dyDescent="0.15">
      <c r="A27" s="8" t="s">
        <v>33</v>
      </c>
      <c r="B27" s="9">
        <v>795</v>
      </c>
      <c r="C27" s="9">
        <v>743</v>
      </c>
      <c r="D27" s="10">
        <f t="shared" si="5"/>
        <v>1538</v>
      </c>
      <c r="E27" s="11">
        <v>151</v>
      </c>
      <c r="F27" s="9">
        <v>183</v>
      </c>
      <c r="G27" s="9">
        <f t="shared" si="6"/>
        <v>334</v>
      </c>
      <c r="H27" s="12">
        <f t="shared" si="7"/>
        <v>0.21716514954486346</v>
      </c>
      <c r="I27" s="11">
        <v>91</v>
      </c>
      <c r="J27" s="9">
        <v>112</v>
      </c>
      <c r="K27" s="9">
        <f t="shared" si="8"/>
        <v>203</v>
      </c>
      <c r="L27" s="13">
        <f t="shared" si="9"/>
        <v>0.13198959687906373</v>
      </c>
    </row>
    <row r="28" spans="1:12" ht="15" customHeight="1" x14ac:dyDescent="0.15">
      <c r="A28" s="8" t="s">
        <v>34</v>
      </c>
      <c r="B28" s="9">
        <v>490</v>
      </c>
      <c r="C28" s="9">
        <v>544</v>
      </c>
      <c r="D28" s="10">
        <f t="shared" si="5"/>
        <v>1034</v>
      </c>
      <c r="E28" s="11">
        <v>132</v>
      </c>
      <c r="F28" s="9">
        <v>166</v>
      </c>
      <c r="G28" s="9">
        <f t="shared" si="6"/>
        <v>298</v>
      </c>
      <c r="H28" s="12">
        <f t="shared" si="7"/>
        <v>0.28820116054158607</v>
      </c>
      <c r="I28" s="11">
        <v>82</v>
      </c>
      <c r="J28" s="9">
        <v>108</v>
      </c>
      <c r="K28" s="9">
        <f t="shared" si="8"/>
        <v>190</v>
      </c>
      <c r="L28" s="13">
        <f t="shared" si="9"/>
        <v>0.18375241779497098</v>
      </c>
    </row>
    <row r="29" spans="1:12" ht="15" customHeight="1" x14ac:dyDescent="0.15">
      <c r="A29" s="8" t="s">
        <v>35</v>
      </c>
      <c r="B29" s="9">
        <v>452</v>
      </c>
      <c r="C29" s="9">
        <v>496</v>
      </c>
      <c r="D29" s="10">
        <f t="shared" si="5"/>
        <v>948</v>
      </c>
      <c r="E29" s="11">
        <v>221</v>
      </c>
      <c r="F29" s="9">
        <v>261</v>
      </c>
      <c r="G29" s="9">
        <f t="shared" si="6"/>
        <v>482</v>
      </c>
      <c r="H29" s="12">
        <f t="shared" si="7"/>
        <v>0.50843881856540085</v>
      </c>
      <c r="I29" s="11">
        <v>139</v>
      </c>
      <c r="J29" s="9">
        <v>152</v>
      </c>
      <c r="K29" s="9">
        <f t="shared" si="8"/>
        <v>291</v>
      </c>
      <c r="L29" s="13">
        <f t="shared" si="9"/>
        <v>0.30696202531645572</v>
      </c>
    </row>
    <row r="30" spans="1:12" ht="15" customHeight="1" x14ac:dyDescent="0.15">
      <c r="A30" s="8" t="s">
        <v>36</v>
      </c>
      <c r="B30" s="9">
        <v>3290</v>
      </c>
      <c r="C30" s="9">
        <v>3513</v>
      </c>
      <c r="D30" s="10">
        <f t="shared" si="5"/>
        <v>6803</v>
      </c>
      <c r="E30" s="11">
        <v>691</v>
      </c>
      <c r="F30" s="9">
        <v>928</v>
      </c>
      <c r="G30" s="9">
        <f t="shared" si="6"/>
        <v>1619</v>
      </c>
      <c r="H30" s="12">
        <f t="shared" si="7"/>
        <v>0.23798324268704982</v>
      </c>
      <c r="I30" s="11">
        <v>384</v>
      </c>
      <c r="J30" s="9">
        <v>602</v>
      </c>
      <c r="K30" s="9">
        <f t="shared" si="8"/>
        <v>986</v>
      </c>
      <c r="L30" s="13">
        <f t="shared" si="9"/>
        <v>0.14493605762163753</v>
      </c>
    </row>
    <row r="31" spans="1:12" ht="15" customHeight="1" x14ac:dyDescent="0.15">
      <c r="A31" s="8" t="s">
        <v>37</v>
      </c>
      <c r="B31" s="9">
        <v>796</v>
      </c>
      <c r="C31" s="9">
        <v>896</v>
      </c>
      <c r="D31" s="10">
        <f t="shared" si="5"/>
        <v>1692</v>
      </c>
      <c r="E31" s="11">
        <v>126</v>
      </c>
      <c r="F31" s="9">
        <v>183</v>
      </c>
      <c r="G31" s="9">
        <f t="shared" si="6"/>
        <v>309</v>
      </c>
      <c r="H31" s="12">
        <f t="shared" si="7"/>
        <v>0.18262411347517732</v>
      </c>
      <c r="I31" s="11">
        <v>48</v>
      </c>
      <c r="J31" s="9">
        <v>96</v>
      </c>
      <c r="K31" s="9">
        <f t="shared" si="8"/>
        <v>144</v>
      </c>
      <c r="L31" s="13">
        <f t="shared" si="9"/>
        <v>8.5106382978723402E-2</v>
      </c>
    </row>
    <row r="32" spans="1:12" ht="15" customHeight="1" x14ac:dyDescent="0.15">
      <c r="A32" s="8" t="s">
        <v>38</v>
      </c>
      <c r="B32" s="9">
        <v>1584</v>
      </c>
      <c r="C32" s="9">
        <v>1790</v>
      </c>
      <c r="D32" s="10">
        <f t="shared" si="5"/>
        <v>3374</v>
      </c>
      <c r="E32" s="11">
        <v>379</v>
      </c>
      <c r="F32" s="9">
        <v>489</v>
      </c>
      <c r="G32" s="9">
        <f t="shared" si="6"/>
        <v>868</v>
      </c>
      <c r="H32" s="12">
        <f t="shared" si="7"/>
        <v>0.25726141078838172</v>
      </c>
      <c r="I32" s="11">
        <v>208</v>
      </c>
      <c r="J32" s="9">
        <v>311</v>
      </c>
      <c r="K32" s="9">
        <f t="shared" si="8"/>
        <v>519</v>
      </c>
      <c r="L32" s="13">
        <f t="shared" si="9"/>
        <v>0.15382335506816835</v>
      </c>
    </row>
    <row r="33" spans="1:12" ht="15" customHeight="1" x14ac:dyDescent="0.15">
      <c r="A33" s="8" t="s">
        <v>39</v>
      </c>
      <c r="B33" s="9">
        <v>186</v>
      </c>
      <c r="C33" s="9">
        <v>226</v>
      </c>
      <c r="D33" s="10">
        <f t="shared" si="5"/>
        <v>412</v>
      </c>
      <c r="E33" s="11">
        <v>70</v>
      </c>
      <c r="F33" s="9">
        <v>104</v>
      </c>
      <c r="G33" s="9">
        <f t="shared" si="6"/>
        <v>174</v>
      </c>
      <c r="H33" s="12">
        <f t="shared" si="7"/>
        <v>0.42233009708737862</v>
      </c>
      <c r="I33" s="11">
        <v>52</v>
      </c>
      <c r="J33" s="9">
        <v>81</v>
      </c>
      <c r="K33" s="9">
        <f t="shared" si="8"/>
        <v>133</v>
      </c>
      <c r="L33" s="13">
        <f t="shared" si="9"/>
        <v>0.32281553398058255</v>
      </c>
    </row>
    <row r="34" spans="1:12" ht="15" customHeight="1" x14ac:dyDescent="0.15">
      <c r="A34" s="8" t="s">
        <v>40</v>
      </c>
      <c r="B34" s="9">
        <v>694</v>
      </c>
      <c r="C34" s="9">
        <v>606</v>
      </c>
      <c r="D34" s="10">
        <f t="shared" si="5"/>
        <v>1300</v>
      </c>
      <c r="E34" s="11">
        <v>150</v>
      </c>
      <c r="F34" s="9">
        <v>174</v>
      </c>
      <c r="G34" s="9">
        <f t="shared" si="6"/>
        <v>324</v>
      </c>
      <c r="H34" s="12">
        <f t="shared" si="7"/>
        <v>0.24923076923076923</v>
      </c>
      <c r="I34" s="11">
        <v>61</v>
      </c>
      <c r="J34" s="9">
        <v>95</v>
      </c>
      <c r="K34" s="9">
        <f t="shared" si="8"/>
        <v>156</v>
      </c>
      <c r="L34" s="13">
        <f t="shared" si="9"/>
        <v>0.12</v>
      </c>
    </row>
    <row r="35" spans="1:12" ht="15" customHeight="1" x14ac:dyDescent="0.15">
      <c r="A35" s="8" t="s">
        <v>41</v>
      </c>
      <c r="B35" s="9">
        <v>575</v>
      </c>
      <c r="C35" s="9">
        <v>588</v>
      </c>
      <c r="D35" s="10">
        <f t="shared" si="5"/>
        <v>1163</v>
      </c>
      <c r="E35" s="11">
        <v>97</v>
      </c>
      <c r="F35" s="9">
        <v>134</v>
      </c>
      <c r="G35" s="9">
        <f t="shared" si="6"/>
        <v>231</v>
      </c>
      <c r="H35" s="12">
        <f t="shared" si="7"/>
        <v>0.19862424763542563</v>
      </c>
      <c r="I35" s="11">
        <v>42</v>
      </c>
      <c r="J35" s="9">
        <v>75</v>
      </c>
      <c r="K35" s="9">
        <f t="shared" si="8"/>
        <v>117</v>
      </c>
      <c r="L35" s="13">
        <f t="shared" si="9"/>
        <v>0.10060189165950129</v>
      </c>
    </row>
    <row r="36" spans="1:12" ht="15" customHeight="1" x14ac:dyDescent="0.15">
      <c r="A36" s="8" t="s">
        <v>42</v>
      </c>
      <c r="B36" s="9">
        <v>604</v>
      </c>
      <c r="C36" s="9">
        <v>650</v>
      </c>
      <c r="D36" s="10">
        <f t="shared" si="5"/>
        <v>1254</v>
      </c>
      <c r="E36" s="11">
        <v>126</v>
      </c>
      <c r="F36" s="8">
        <v>166</v>
      </c>
      <c r="G36" s="9">
        <f t="shared" si="6"/>
        <v>292</v>
      </c>
      <c r="H36" s="12">
        <f t="shared" si="7"/>
        <v>0.23285486443381181</v>
      </c>
      <c r="I36" s="11">
        <v>79</v>
      </c>
      <c r="J36" s="9">
        <v>101</v>
      </c>
      <c r="K36" s="9">
        <f t="shared" si="8"/>
        <v>180</v>
      </c>
      <c r="L36" s="13">
        <f t="shared" si="9"/>
        <v>0.14354066985645933</v>
      </c>
    </row>
    <row r="37" spans="1:12" ht="15" customHeight="1" x14ac:dyDescent="0.15">
      <c r="A37" s="8" t="s">
        <v>43</v>
      </c>
      <c r="B37" s="9">
        <v>321</v>
      </c>
      <c r="C37" s="9">
        <v>380</v>
      </c>
      <c r="D37" s="10">
        <f t="shared" si="5"/>
        <v>701</v>
      </c>
      <c r="E37" s="11">
        <v>76</v>
      </c>
      <c r="F37" s="9">
        <v>114</v>
      </c>
      <c r="G37" s="9">
        <f t="shared" si="6"/>
        <v>190</v>
      </c>
      <c r="H37" s="12">
        <f t="shared" si="7"/>
        <v>0.2710413694721826</v>
      </c>
      <c r="I37" s="11">
        <v>34</v>
      </c>
      <c r="J37" s="8">
        <v>70</v>
      </c>
      <c r="K37" s="9">
        <f t="shared" si="8"/>
        <v>104</v>
      </c>
      <c r="L37" s="13">
        <f t="shared" si="9"/>
        <v>0.14835948644793154</v>
      </c>
    </row>
    <row r="38" spans="1:12" ht="15" customHeight="1" x14ac:dyDescent="0.15">
      <c r="A38" s="8" t="s">
        <v>44</v>
      </c>
      <c r="B38" s="9">
        <v>3987</v>
      </c>
      <c r="C38" s="9">
        <v>4196</v>
      </c>
      <c r="D38" s="10">
        <f t="shared" si="5"/>
        <v>8183</v>
      </c>
      <c r="E38" s="11">
        <v>661</v>
      </c>
      <c r="F38" s="9">
        <v>867</v>
      </c>
      <c r="G38" s="9">
        <f t="shared" si="6"/>
        <v>1528</v>
      </c>
      <c r="H38" s="12">
        <f t="shared" si="7"/>
        <v>0.18672858364902847</v>
      </c>
      <c r="I38" s="11">
        <v>320</v>
      </c>
      <c r="J38" s="9">
        <v>489</v>
      </c>
      <c r="K38" s="9">
        <f t="shared" si="8"/>
        <v>809</v>
      </c>
      <c r="L38" s="13">
        <f t="shared" si="9"/>
        <v>9.8863497494806302E-2</v>
      </c>
    </row>
    <row r="39" spans="1:12" ht="15" customHeight="1" x14ac:dyDescent="0.15">
      <c r="A39" s="8" t="s">
        <v>45</v>
      </c>
      <c r="B39" s="9">
        <v>770</v>
      </c>
      <c r="C39" s="9">
        <v>956</v>
      </c>
      <c r="D39" s="10">
        <f t="shared" si="5"/>
        <v>1726</v>
      </c>
      <c r="E39" s="11">
        <v>248</v>
      </c>
      <c r="F39" s="9">
        <v>367</v>
      </c>
      <c r="G39" s="9">
        <f t="shared" si="6"/>
        <v>615</v>
      </c>
      <c r="H39" s="12">
        <f t="shared" si="7"/>
        <v>0.35631517960602549</v>
      </c>
      <c r="I39" s="11">
        <v>148</v>
      </c>
      <c r="J39" s="9">
        <v>279</v>
      </c>
      <c r="K39" s="9">
        <f t="shared" si="8"/>
        <v>427</v>
      </c>
      <c r="L39" s="13">
        <f t="shared" si="9"/>
        <v>0.24739281575898031</v>
      </c>
    </row>
    <row r="40" spans="1:12" ht="15" customHeight="1" x14ac:dyDescent="0.15">
      <c r="A40" s="8" t="s">
        <v>46</v>
      </c>
      <c r="B40" s="9">
        <v>1199</v>
      </c>
      <c r="C40" s="9">
        <v>1258</v>
      </c>
      <c r="D40" s="10">
        <f t="shared" si="5"/>
        <v>2457</v>
      </c>
      <c r="E40" s="11">
        <v>179</v>
      </c>
      <c r="F40" s="9">
        <v>233</v>
      </c>
      <c r="G40" s="9">
        <f t="shared" si="6"/>
        <v>412</v>
      </c>
      <c r="H40" s="12">
        <f t="shared" si="7"/>
        <v>0.16768416768416769</v>
      </c>
      <c r="I40" s="11">
        <v>101</v>
      </c>
      <c r="J40" s="9">
        <v>149</v>
      </c>
      <c r="K40" s="9">
        <f t="shared" si="8"/>
        <v>250</v>
      </c>
      <c r="L40" s="13">
        <f t="shared" si="9"/>
        <v>0.10175010175010175</v>
      </c>
    </row>
    <row r="41" spans="1:12" ht="15" customHeight="1" x14ac:dyDescent="0.15">
      <c r="A41" s="8" t="s">
        <v>47</v>
      </c>
      <c r="B41" s="9">
        <v>402</v>
      </c>
      <c r="C41" s="9">
        <v>444</v>
      </c>
      <c r="D41" s="10">
        <f t="shared" si="5"/>
        <v>846</v>
      </c>
      <c r="E41" s="11">
        <v>204</v>
      </c>
      <c r="F41" s="9">
        <v>237</v>
      </c>
      <c r="G41" s="9">
        <f t="shared" si="6"/>
        <v>441</v>
      </c>
      <c r="H41" s="12">
        <f t="shared" si="7"/>
        <v>0.52127659574468088</v>
      </c>
      <c r="I41" s="11">
        <v>152</v>
      </c>
      <c r="J41" s="9">
        <v>161</v>
      </c>
      <c r="K41" s="9">
        <f t="shared" si="8"/>
        <v>313</v>
      </c>
      <c r="L41" s="13">
        <f t="shared" si="9"/>
        <v>0.36997635933806144</v>
      </c>
    </row>
    <row r="42" spans="1:12" ht="15" customHeight="1" x14ac:dyDescent="0.15">
      <c r="A42" s="8" t="s">
        <v>48</v>
      </c>
      <c r="B42" s="9">
        <v>270</v>
      </c>
      <c r="C42" s="9">
        <v>305</v>
      </c>
      <c r="D42" s="10">
        <f t="shared" si="5"/>
        <v>575</v>
      </c>
      <c r="E42" s="11">
        <v>112</v>
      </c>
      <c r="F42" s="9">
        <v>136</v>
      </c>
      <c r="G42" s="9">
        <f t="shared" si="6"/>
        <v>248</v>
      </c>
      <c r="H42" s="12">
        <f t="shared" si="7"/>
        <v>0.43130434782608695</v>
      </c>
      <c r="I42" s="11">
        <v>85</v>
      </c>
      <c r="J42" s="9">
        <v>88</v>
      </c>
      <c r="K42" s="9">
        <f t="shared" si="8"/>
        <v>173</v>
      </c>
      <c r="L42" s="13">
        <f t="shared" si="9"/>
        <v>0.30086956521739128</v>
      </c>
    </row>
    <row r="43" spans="1:12" ht="15" customHeight="1" x14ac:dyDescent="0.15">
      <c r="A43" s="8" t="s">
        <v>49</v>
      </c>
      <c r="B43" s="9">
        <v>151</v>
      </c>
      <c r="C43" s="9">
        <v>161</v>
      </c>
      <c r="D43" s="10">
        <f t="shared" si="5"/>
        <v>312</v>
      </c>
      <c r="E43" s="11">
        <v>53</v>
      </c>
      <c r="F43" s="9">
        <v>73</v>
      </c>
      <c r="G43" s="9">
        <f t="shared" si="6"/>
        <v>126</v>
      </c>
      <c r="H43" s="12">
        <f t="shared" si="7"/>
        <v>0.40384615384615385</v>
      </c>
      <c r="I43" s="11">
        <v>46</v>
      </c>
      <c r="J43" s="9">
        <v>59</v>
      </c>
      <c r="K43" s="9">
        <f t="shared" si="8"/>
        <v>105</v>
      </c>
      <c r="L43" s="13">
        <f t="shared" si="9"/>
        <v>0.33653846153846156</v>
      </c>
    </row>
    <row r="44" spans="1:12" ht="15" customHeight="1" x14ac:dyDescent="0.15">
      <c r="A44" s="8" t="s">
        <v>50</v>
      </c>
      <c r="B44" s="9">
        <v>1782</v>
      </c>
      <c r="C44" s="9">
        <v>1804</v>
      </c>
      <c r="D44" s="10">
        <f t="shared" si="5"/>
        <v>3586</v>
      </c>
      <c r="E44" s="11">
        <v>263</v>
      </c>
      <c r="F44" s="9">
        <v>337</v>
      </c>
      <c r="G44" s="9">
        <f t="shared" si="6"/>
        <v>600</v>
      </c>
      <c r="H44" s="12">
        <f t="shared" si="7"/>
        <v>0.16731734523145567</v>
      </c>
      <c r="I44" s="11">
        <v>126</v>
      </c>
      <c r="J44" s="9">
        <v>193</v>
      </c>
      <c r="K44" s="9">
        <f t="shared" si="8"/>
        <v>319</v>
      </c>
      <c r="L44" s="13">
        <f t="shared" si="9"/>
        <v>8.8957055214723926E-2</v>
      </c>
    </row>
    <row r="45" spans="1:12" ht="15" customHeight="1" x14ac:dyDescent="0.15">
      <c r="A45" s="8" t="s">
        <v>51</v>
      </c>
      <c r="B45" s="9">
        <v>682</v>
      </c>
      <c r="C45" s="9">
        <v>791</v>
      </c>
      <c r="D45" s="10">
        <f t="shared" si="5"/>
        <v>1473</v>
      </c>
      <c r="E45" s="11">
        <v>249</v>
      </c>
      <c r="F45" s="9">
        <v>344</v>
      </c>
      <c r="G45" s="9">
        <f t="shared" si="6"/>
        <v>593</v>
      </c>
      <c r="H45" s="12">
        <f t="shared" si="7"/>
        <v>0.40257976917854721</v>
      </c>
      <c r="I45" s="11">
        <v>186</v>
      </c>
      <c r="J45" s="9">
        <v>254</v>
      </c>
      <c r="K45" s="9">
        <f t="shared" si="8"/>
        <v>440</v>
      </c>
      <c r="L45" s="13">
        <f t="shared" si="9"/>
        <v>0.2987101154107264</v>
      </c>
    </row>
    <row r="46" spans="1:12" ht="15" customHeight="1" x14ac:dyDescent="0.15">
      <c r="A46" s="8" t="s">
        <v>52</v>
      </c>
      <c r="B46" s="9">
        <v>1857</v>
      </c>
      <c r="C46" s="9">
        <v>1929</v>
      </c>
      <c r="D46" s="10">
        <f t="shared" si="5"/>
        <v>3786</v>
      </c>
      <c r="E46" s="11">
        <v>354</v>
      </c>
      <c r="F46" s="9">
        <v>439</v>
      </c>
      <c r="G46" s="9">
        <f t="shared" si="6"/>
        <v>793</v>
      </c>
      <c r="H46" s="12">
        <f t="shared" si="7"/>
        <v>0.20945589012150026</v>
      </c>
      <c r="I46" s="11">
        <v>185</v>
      </c>
      <c r="J46" s="9">
        <v>256</v>
      </c>
      <c r="K46" s="9">
        <f t="shared" si="8"/>
        <v>441</v>
      </c>
      <c r="L46" s="13">
        <f t="shared" si="9"/>
        <v>0.11648177496038035</v>
      </c>
    </row>
    <row r="47" spans="1:12" ht="15" customHeight="1" x14ac:dyDescent="0.15">
      <c r="A47" s="8" t="s">
        <v>53</v>
      </c>
      <c r="B47" s="9">
        <v>1155</v>
      </c>
      <c r="C47" s="9">
        <v>1373</v>
      </c>
      <c r="D47" s="10">
        <f t="shared" si="5"/>
        <v>2528</v>
      </c>
      <c r="E47" s="27">
        <v>411</v>
      </c>
      <c r="F47" s="9">
        <v>566</v>
      </c>
      <c r="G47" s="9">
        <f t="shared" si="6"/>
        <v>977</v>
      </c>
      <c r="H47" s="12">
        <f t="shared" si="7"/>
        <v>0.38647151898734178</v>
      </c>
      <c r="I47" s="11">
        <v>302</v>
      </c>
      <c r="J47" s="9">
        <v>390</v>
      </c>
      <c r="K47" s="9">
        <f t="shared" si="8"/>
        <v>692</v>
      </c>
      <c r="L47" s="13">
        <f t="shared" si="9"/>
        <v>0.27373417721518989</v>
      </c>
    </row>
    <row r="48" spans="1:12" ht="15" customHeight="1" thickBot="1" x14ac:dyDescent="0.2">
      <c r="A48" s="26"/>
      <c r="B48" s="21"/>
      <c r="C48" s="21"/>
      <c r="D48" s="22"/>
      <c r="E48" s="20"/>
      <c r="F48" s="28"/>
      <c r="G48" s="23"/>
      <c r="H48" s="24"/>
      <c r="I48" s="23"/>
      <c r="J48" s="21"/>
      <c r="K48" s="21"/>
      <c r="L48" s="25"/>
    </row>
    <row r="49" spans="1:12" ht="15" customHeight="1" thickBot="1" x14ac:dyDescent="0.2">
      <c r="A49" s="14" t="s">
        <v>9</v>
      </c>
      <c r="B49" s="15">
        <f>SUM(B4:B48)</f>
        <v>34328</v>
      </c>
      <c r="C49" s="15">
        <f>SUM(C4:C48)</f>
        <v>37181</v>
      </c>
      <c r="D49" s="16">
        <f>SUM(B49:C49)</f>
        <v>71509</v>
      </c>
      <c r="E49" s="17">
        <f>SUM(E4:E48)</f>
        <v>8670</v>
      </c>
      <c r="F49" s="15">
        <f>SUM(F4:F47)</f>
        <v>11441</v>
      </c>
      <c r="G49" s="15">
        <f>SUM(E49:F49)</f>
        <v>20111</v>
      </c>
      <c r="H49" s="18">
        <f>G49/D49</f>
        <v>0.28123732677005692</v>
      </c>
      <c r="I49" s="17">
        <f>SUM(I4:I48)</f>
        <v>5113</v>
      </c>
      <c r="J49" s="15">
        <f>SUM(J4:J48)</f>
        <v>7354</v>
      </c>
      <c r="K49" s="15">
        <f>SUM(I49:J49)</f>
        <v>12467</v>
      </c>
      <c r="L49" s="19">
        <f>K49/D49</f>
        <v>0.17434169125564614</v>
      </c>
    </row>
    <row r="50" spans="1:12" x14ac:dyDescent="0.15">
      <c r="A50" s="56" t="s">
        <v>58</v>
      </c>
      <c r="E50" s="62"/>
      <c r="F50" s="62"/>
      <c r="G50" s="62"/>
    </row>
    <row r="51" spans="1:12" x14ac:dyDescent="0.15">
      <c r="A51" s="55"/>
    </row>
  </sheetData>
  <mergeCells count="7">
    <mergeCell ref="I1:L1"/>
    <mergeCell ref="A2:A3"/>
    <mergeCell ref="B2:D2"/>
    <mergeCell ref="E2:G2"/>
    <mergeCell ref="H2:H3"/>
    <mergeCell ref="I2:K2"/>
    <mergeCell ref="L2:L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人口統計表（高齢者人口及び高齢化率）令和8年度</vt:lpstr>
      <vt:lpstr>区自治会順R8.9.30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常岡　宥希</dc:creator>
  <cp:lastModifiedBy>片山　亜貴子</cp:lastModifiedBy>
  <cp:lastPrinted>2025-10-06T02:47:02Z</cp:lastPrinted>
  <dcterms:created xsi:type="dcterms:W3CDTF">2016-05-08T01:22:47Z</dcterms:created>
  <dcterms:modified xsi:type="dcterms:W3CDTF">2026-10-02T04:25:47Z</dcterms:modified>
</cp:coreProperties>
</file>