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>
    <mc:Choice Requires="x15">
      <x15ac:absPath xmlns:x15ac="http://schemas.microsoft.com/office/spreadsheetml/2010/11/ac" url="\\dzl-profile2101\lgredirect$\1133\Desktop\高齢化率\"/>
    </mc:Choice>
  </mc:AlternateContent>
  <bookViews>
    <workbookView xWindow="0" yWindow="0" windowWidth="2160" windowHeight="0" tabRatio="755"/>
  </bookViews>
  <sheets>
    <sheet name="人口統計表（高齢者人口及び高齢化率）令和7年度" sheetId="41" r:id="rId1"/>
    <sheet name="区自治会順R7.9.30" sheetId="33" r:id="rId2"/>
  </sheets>
  <definedNames>
    <definedName name="_xlnm._FilterDatabase" localSheetId="1" hidden="1">区自治会順R7.9.30!$H$4:$H$47</definedName>
  </definedNames>
  <calcPr calcId="162913"/>
</workbook>
</file>

<file path=xl/sharedStrings.xml><?xml version="1.0" encoding="utf-8"?>
<sst xmlns="http://schemas.openxmlformats.org/spreadsheetml/2006/main" count="93" uniqueCount="73">
  <si>
    <t>区自治会別人口統計表(高齢者人口及び高齢化率）</t>
    <rPh sb="0" eb="1">
      <t>ク</t>
    </rPh>
    <rPh sb="1" eb="4">
      <t>ジチカイ</t>
    </rPh>
    <rPh sb="4" eb="5">
      <t>ベツ</t>
    </rPh>
    <rPh sb="5" eb="7">
      <t>ジンコウ</t>
    </rPh>
    <rPh sb="7" eb="9">
      <t>トウケイ</t>
    </rPh>
    <rPh sb="9" eb="10">
      <t>ヒョウ</t>
    </rPh>
    <rPh sb="11" eb="14">
      <t>コウレイシャ</t>
    </rPh>
    <rPh sb="14" eb="16">
      <t>ジンコウ</t>
    </rPh>
    <rPh sb="16" eb="17">
      <t>オヨ</t>
    </rPh>
    <rPh sb="18" eb="21">
      <t>コウレイカ</t>
    </rPh>
    <rPh sb="21" eb="22">
      <t>リツ</t>
    </rPh>
    <phoneticPr fontId="4"/>
  </si>
  <si>
    <t>区自治会</t>
    <rPh sb="0" eb="1">
      <t>ク</t>
    </rPh>
    <rPh sb="1" eb="4">
      <t>ジチカイ</t>
    </rPh>
    <phoneticPr fontId="4"/>
  </si>
  <si>
    <t>全体</t>
    <rPh sb="0" eb="2">
      <t>ゼンタイ</t>
    </rPh>
    <phoneticPr fontId="4"/>
  </si>
  <si>
    <t>65歳以上</t>
    <rPh sb="2" eb="3">
      <t>サイ</t>
    </rPh>
    <rPh sb="3" eb="5">
      <t>イジョウ</t>
    </rPh>
    <phoneticPr fontId="4"/>
  </si>
  <si>
    <t>高齢化率</t>
    <rPh sb="0" eb="3">
      <t>コウレイカ</t>
    </rPh>
    <rPh sb="3" eb="4">
      <t>リツ</t>
    </rPh>
    <phoneticPr fontId="4"/>
  </si>
  <si>
    <t>75歳以上</t>
    <rPh sb="2" eb="3">
      <t>サイ</t>
    </rPh>
    <rPh sb="3" eb="5">
      <t>イジョウ</t>
    </rPh>
    <phoneticPr fontId="4"/>
  </si>
  <si>
    <t>75歳以上の率</t>
    <rPh sb="2" eb="5">
      <t>サイイジョウ</t>
    </rPh>
    <rPh sb="6" eb="7">
      <t>リツ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</si>
  <si>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</si>
  <si>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</si>
  <si>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合計</t>
    <rPh sb="0" eb="2">
      <t>ゴウケイ</t>
    </rPh>
    <phoneticPr fontId="4"/>
  </si>
  <si>
    <t>北谷</t>
    <rPh sb="0" eb="2">
      <t>キタダニ</t>
    </rPh>
    <phoneticPr fontId="4"/>
  </si>
  <si>
    <t>内山</t>
    <rPh sb="0" eb="2">
      <t>ウチヤマ</t>
    </rPh>
    <phoneticPr fontId="4"/>
  </si>
  <si>
    <t>松川</t>
    <rPh sb="0" eb="2">
      <t>マツカワ</t>
    </rPh>
    <phoneticPr fontId="4"/>
  </si>
  <si>
    <t>三条</t>
    <rPh sb="0" eb="2">
      <t>サンジョウ</t>
    </rPh>
    <phoneticPr fontId="4"/>
  </si>
  <si>
    <t>三条台</t>
    <rPh sb="0" eb="2">
      <t>サンジョウ</t>
    </rPh>
    <rPh sb="2" eb="3">
      <t>ダイ</t>
    </rPh>
    <phoneticPr fontId="4"/>
  </si>
  <si>
    <t>連歌屋</t>
    <rPh sb="0" eb="2">
      <t>レンガ</t>
    </rPh>
    <rPh sb="2" eb="3">
      <t>ヤ</t>
    </rPh>
    <phoneticPr fontId="4"/>
  </si>
  <si>
    <t>馬場</t>
    <rPh sb="0" eb="2">
      <t>ババ</t>
    </rPh>
    <phoneticPr fontId="4"/>
  </si>
  <si>
    <t>湯の谷</t>
    <rPh sb="0" eb="1">
      <t>ユ</t>
    </rPh>
    <rPh sb="2" eb="3">
      <t>タニ</t>
    </rPh>
    <phoneticPr fontId="4"/>
  </si>
  <si>
    <t>湯の谷西</t>
    <rPh sb="0" eb="1">
      <t>ユ</t>
    </rPh>
    <rPh sb="2" eb="3">
      <t>タニ</t>
    </rPh>
    <rPh sb="3" eb="4">
      <t>ニシ</t>
    </rPh>
    <phoneticPr fontId="4"/>
  </si>
  <si>
    <t>大町</t>
    <rPh sb="0" eb="2">
      <t>オオマチ</t>
    </rPh>
    <phoneticPr fontId="4"/>
  </si>
  <si>
    <t>新町</t>
    <rPh sb="0" eb="2">
      <t>シンマチ</t>
    </rPh>
    <phoneticPr fontId="4"/>
  </si>
  <si>
    <t>白川</t>
    <rPh sb="0" eb="2">
      <t>シラカワ</t>
    </rPh>
    <phoneticPr fontId="4"/>
  </si>
  <si>
    <t>五条</t>
    <rPh sb="0" eb="2">
      <t>ゴジョウ</t>
    </rPh>
    <phoneticPr fontId="4"/>
  </si>
  <si>
    <t>秋山</t>
    <rPh sb="0" eb="2">
      <t>アキヤマ</t>
    </rPh>
    <phoneticPr fontId="4"/>
  </si>
  <si>
    <t>五条西</t>
    <rPh sb="0" eb="2">
      <t>ゴジョウ</t>
    </rPh>
    <rPh sb="2" eb="3">
      <t>ニシ</t>
    </rPh>
    <phoneticPr fontId="4"/>
  </si>
  <si>
    <t>五条台</t>
    <rPh sb="0" eb="2">
      <t>ゴジョウ</t>
    </rPh>
    <rPh sb="2" eb="3">
      <t>ダイ</t>
    </rPh>
    <phoneticPr fontId="4"/>
  </si>
  <si>
    <t>東ヶ丘</t>
    <rPh sb="0" eb="3">
      <t>アズマガオカ</t>
    </rPh>
    <phoneticPr fontId="4"/>
  </si>
  <si>
    <t>星ヶ丘</t>
    <rPh sb="0" eb="3">
      <t>ホシガオカ</t>
    </rPh>
    <phoneticPr fontId="4"/>
  </si>
  <si>
    <t>梅香苑</t>
    <rPh sb="0" eb="3">
      <t>バイコウエン</t>
    </rPh>
    <phoneticPr fontId="4"/>
  </si>
  <si>
    <t>緑台</t>
    <rPh sb="0" eb="2">
      <t>ミドリダイ</t>
    </rPh>
    <phoneticPr fontId="4"/>
  </si>
  <si>
    <t>高雄</t>
    <rPh sb="0" eb="2">
      <t>タカオ</t>
    </rPh>
    <phoneticPr fontId="4"/>
  </si>
  <si>
    <t>高雄台</t>
    <rPh sb="0" eb="2">
      <t>タカオ</t>
    </rPh>
    <rPh sb="2" eb="3">
      <t>ダイ</t>
    </rPh>
    <phoneticPr fontId="4"/>
  </si>
  <si>
    <t>梅ヶ丘</t>
    <rPh sb="0" eb="3">
      <t>ウメガオカ</t>
    </rPh>
    <phoneticPr fontId="4"/>
  </si>
  <si>
    <t>水城</t>
    <rPh sb="0" eb="2">
      <t>ミズキ</t>
    </rPh>
    <phoneticPr fontId="4"/>
  </si>
  <si>
    <t>水城台</t>
    <rPh sb="0" eb="2">
      <t>ミズキ</t>
    </rPh>
    <rPh sb="2" eb="3">
      <t>ダイ</t>
    </rPh>
    <phoneticPr fontId="4"/>
  </si>
  <si>
    <t>水城ヶ丘</t>
    <rPh sb="0" eb="2">
      <t>ミズキ</t>
    </rPh>
    <rPh sb="3" eb="4">
      <t>オカ</t>
    </rPh>
    <phoneticPr fontId="4"/>
  </si>
  <si>
    <t>国分</t>
    <rPh sb="0" eb="2">
      <t>コクブ</t>
    </rPh>
    <phoneticPr fontId="4"/>
  </si>
  <si>
    <t>坂本</t>
    <rPh sb="0" eb="2">
      <t>サカモト</t>
    </rPh>
    <phoneticPr fontId="4"/>
  </si>
  <si>
    <t>観世音寺</t>
    <rPh sb="0" eb="4">
      <t>カンゼオンジ</t>
    </rPh>
    <phoneticPr fontId="4"/>
  </si>
  <si>
    <t>東観世</t>
    <rPh sb="0" eb="1">
      <t>ヒガシ</t>
    </rPh>
    <rPh sb="1" eb="3">
      <t>カンゼ</t>
    </rPh>
    <phoneticPr fontId="4"/>
  </si>
  <si>
    <t>桜町</t>
    <rPh sb="0" eb="2">
      <t>サクラマチ</t>
    </rPh>
    <phoneticPr fontId="4"/>
  </si>
  <si>
    <t>榎</t>
    <rPh sb="0" eb="1">
      <t>エノキ</t>
    </rPh>
    <phoneticPr fontId="4"/>
  </si>
  <si>
    <t>榎寺</t>
    <rPh sb="0" eb="1">
      <t>エノキ</t>
    </rPh>
    <rPh sb="1" eb="2">
      <t>テラ</t>
    </rPh>
    <phoneticPr fontId="4"/>
  </si>
  <si>
    <t>芝原</t>
    <rPh sb="0" eb="2">
      <t>シバハラ</t>
    </rPh>
    <phoneticPr fontId="4"/>
  </si>
  <si>
    <t>通古賀</t>
    <rPh sb="0" eb="3">
      <t>トオノコガ</t>
    </rPh>
    <phoneticPr fontId="4"/>
  </si>
  <si>
    <t>都府楼</t>
    <rPh sb="0" eb="3">
      <t>トフロウ</t>
    </rPh>
    <phoneticPr fontId="4"/>
  </si>
  <si>
    <t>大佐野</t>
    <rPh sb="0" eb="3">
      <t>オオザノ</t>
    </rPh>
    <phoneticPr fontId="4"/>
  </si>
  <si>
    <t>つつじヶ丘</t>
    <rPh sb="4" eb="5">
      <t>オカ</t>
    </rPh>
    <phoneticPr fontId="4"/>
  </si>
  <si>
    <t>ひまわり台</t>
    <rPh sb="4" eb="5">
      <t>ダイ</t>
    </rPh>
    <phoneticPr fontId="4"/>
  </si>
  <si>
    <t>大佐野台</t>
    <rPh sb="0" eb="2">
      <t>オオサ</t>
    </rPh>
    <rPh sb="2" eb="3">
      <t>ノ</t>
    </rPh>
    <rPh sb="3" eb="4">
      <t>ダイ</t>
    </rPh>
    <phoneticPr fontId="4"/>
  </si>
  <si>
    <t>向佐野</t>
    <rPh sb="0" eb="1">
      <t>ム</t>
    </rPh>
    <rPh sb="1" eb="3">
      <t>サノ</t>
    </rPh>
    <phoneticPr fontId="4"/>
  </si>
  <si>
    <t>長浦台</t>
    <rPh sb="0" eb="3">
      <t>ナガウラダイ</t>
    </rPh>
    <phoneticPr fontId="4"/>
  </si>
  <si>
    <t>吉松</t>
    <rPh sb="0" eb="1">
      <t>キチ</t>
    </rPh>
    <rPh sb="1" eb="2">
      <t>マツ</t>
    </rPh>
    <phoneticPr fontId="4"/>
  </si>
  <si>
    <t>青葉台</t>
    <rPh sb="0" eb="3">
      <t>アオバダイ</t>
    </rPh>
    <phoneticPr fontId="4"/>
  </si>
  <si>
    <t>人口統計表（高齢者人口及び高齢化率）</t>
    <rPh sb="0" eb="2">
      <t>ジンコウ</t>
    </rPh>
    <rPh sb="2" eb="5">
      <t>トウケイヒョウ</t>
    </rPh>
    <rPh sb="6" eb="9">
      <t>コウレイシャ</t>
    </rPh>
    <rPh sb="9" eb="11">
      <t>ジンコウ</t>
    </rPh>
    <rPh sb="11" eb="12">
      <t>オヨ</t>
    </rPh>
    <rPh sb="13" eb="16">
      <t>コウレイカ</t>
    </rPh>
    <rPh sb="16" eb="17">
      <t>リツ</t>
    </rPh>
    <phoneticPr fontId="4"/>
  </si>
  <si>
    <t>年度</t>
    <rPh sb="0" eb="2">
      <t>ネンド</t>
    </rPh>
    <phoneticPr fontId="3"/>
  </si>
  <si>
    <t>期日</t>
    <rPh sb="0" eb="2">
      <t>キジツ</t>
    </rPh>
    <phoneticPr fontId="3"/>
  </si>
  <si>
    <t>市全体</t>
    <rPh sb="0" eb="1">
      <t>シ</t>
    </rPh>
    <rPh sb="1" eb="3">
      <t>ゼンタイ</t>
    </rPh>
    <phoneticPr fontId="4"/>
  </si>
  <si>
    <t>※特別養護老人ホーム等に入所している方は、当該施設がある自治会の人数に含まれています。</t>
    <rPh sb="1" eb="3">
      <t>トクベツ</t>
    </rPh>
    <rPh sb="3" eb="5">
      <t>ヨウゴ</t>
    </rPh>
    <rPh sb="5" eb="7">
      <t>ロウジン</t>
    </rPh>
    <rPh sb="10" eb="11">
      <t>トウ</t>
    </rPh>
    <rPh sb="12" eb="14">
      <t>ニュウショ</t>
    </rPh>
    <rPh sb="18" eb="19">
      <t>カタ</t>
    </rPh>
    <rPh sb="21" eb="23">
      <t>トウガイ</t>
    </rPh>
    <rPh sb="23" eb="25">
      <t>シセツ</t>
    </rPh>
    <rPh sb="28" eb="31">
      <t>ジチカイ</t>
    </rPh>
    <rPh sb="32" eb="34">
      <t>ニンズウ</t>
    </rPh>
    <rPh sb="35" eb="36">
      <t>フク</t>
    </rPh>
    <phoneticPr fontId="3"/>
  </si>
  <si>
    <t>４月末日</t>
    <rPh sb="1" eb="2">
      <t>ツキ</t>
    </rPh>
    <rPh sb="2" eb="3">
      <t>マツ</t>
    </rPh>
    <rPh sb="3" eb="4">
      <t>ニチ</t>
    </rPh>
    <phoneticPr fontId="3"/>
  </si>
  <si>
    <t>５月末日</t>
    <rPh sb="1" eb="2">
      <t>ツキ</t>
    </rPh>
    <rPh sb="2" eb="3">
      <t>マツ</t>
    </rPh>
    <rPh sb="3" eb="4">
      <t>ニチ</t>
    </rPh>
    <phoneticPr fontId="3"/>
  </si>
  <si>
    <t>６月末日</t>
    <rPh sb="1" eb="2">
      <t>ツキ</t>
    </rPh>
    <rPh sb="2" eb="3">
      <t>マツ</t>
    </rPh>
    <rPh sb="3" eb="4">
      <t>ニチ</t>
    </rPh>
    <phoneticPr fontId="3"/>
  </si>
  <si>
    <t>７月末日</t>
    <rPh sb="1" eb="2">
      <t>ツキ</t>
    </rPh>
    <rPh sb="2" eb="3">
      <t>マツ</t>
    </rPh>
    <rPh sb="3" eb="4">
      <t>ニチ</t>
    </rPh>
    <phoneticPr fontId="3"/>
  </si>
  <si>
    <t>８月末日</t>
    <rPh sb="1" eb="2">
      <t>ツキ</t>
    </rPh>
    <rPh sb="2" eb="3">
      <t>マツ</t>
    </rPh>
    <rPh sb="3" eb="4">
      <t>ニチ</t>
    </rPh>
    <phoneticPr fontId="3"/>
  </si>
  <si>
    <t>９月末日</t>
    <rPh sb="1" eb="2">
      <t>ツキ</t>
    </rPh>
    <rPh sb="2" eb="3">
      <t>マツ</t>
    </rPh>
    <rPh sb="3" eb="4">
      <t>ニチ</t>
    </rPh>
    <phoneticPr fontId="3"/>
  </si>
  <si>
    <t>１０月末日</t>
    <rPh sb="2" eb="3">
      <t>ツキ</t>
    </rPh>
    <rPh sb="3" eb="4">
      <t>マツ</t>
    </rPh>
    <rPh sb="4" eb="5">
      <t>ニチ</t>
    </rPh>
    <phoneticPr fontId="3"/>
  </si>
  <si>
    <t>１１月末日</t>
    <rPh sb="2" eb="3">
      <t>ツキ</t>
    </rPh>
    <rPh sb="3" eb="4">
      <t>マツ</t>
    </rPh>
    <rPh sb="4" eb="5">
      <t>ニチ</t>
    </rPh>
    <phoneticPr fontId="3"/>
  </si>
  <si>
    <t>１２月末日</t>
    <rPh sb="2" eb="3">
      <t>ツキ</t>
    </rPh>
    <rPh sb="3" eb="4">
      <t>マツ</t>
    </rPh>
    <rPh sb="4" eb="5">
      <t>ニチ</t>
    </rPh>
    <phoneticPr fontId="3"/>
  </si>
  <si>
    <t>１月末日</t>
    <rPh sb="1" eb="2">
      <t>ツキ</t>
    </rPh>
    <rPh sb="2" eb="3">
      <t>マツ</t>
    </rPh>
    <rPh sb="3" eb="4">
      <t>ニチ</t>
    </rPh>
    <phoneticPr fontId="3"/>
  </si>
  <si>
    <t>２月末日</t>
    <rPh sb="1" eb="2">
      <t>ツキ</t>
    </rPh>
    <rPh sb="2" eb="3">
      <t>マツ</t>
    </rPh>
    <rPh sb="3" eb="4">
      <t>ニチ</t>
    </rPh>
    <phoneticPr fontId="3"/>
  </si>
  <si>
    <t>３月末日</t>
    <rPh sb="1" eb="2">
      <t>ツキ</t>
    </rPh>
    <rPh sb="2" eb="3">
      <t>マツ</t>
    </rPh>
    <rPh sb="3" eb="4">
      <t>ニチ</t>
    </rPh>
    <phoneticPr fontId="3"/>
  </si>
  <si>
    <t>R７.９.３０現在</t>
    <rPh sb="7" eb="9">
      <t>ゲンザイ</t>
    </rPh>
    <phoneticPr fontId="3"/>
  </si>
  <si>
    <t>令和７年度</t>
    <rPh sb="0" eb="1">
      <t>レイ</t>
    </rPh>
    <rPh sb="1" eb="2">
      <t>ワ</t>
    </rPh>
    <rPh sb="3" eb="5">
      <t>ネンド</t>
    </rPh>
    <rPh sb="4" eb="5">
      <t>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</si>
</sst>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%"/>
  </numFmts>
  <fonts count="16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9" fillId="0" borderId="0" applyFont="0" applyFill="0" applyBorder="0" applyAlignment="0" applyProtection="0">
      <alignment vertical="center"/>
    </xf>
  </cellStyleXfs>
  <cellXfs count="94">
    <xf numFmtId="0" fontId="0" fillId="0" borderId="0" xfId="0">
      <alignment vertical="center"/>
    </xf>
    <xf numFmtId="38" fontId="2" fillId="0" borderId="1" xfId="1" applyFont="1" applyFill="1" applyBorder="1" applyAlignment="1">
      <alignment vertical="center"/>
    </xf>
    <xf numFmtId="38" fontId="5" fillId="0" borderId="1" xfId="1" applyFont="1" applyFill="1" applyBorder="1" applyAlignment="1">
      <alignment vertical="center"/>
    </xf>
    <xf numFmtId="38" fontId="6" fillId="0" borderId="1" xfId="1" applyFont="1" applyFill="1" applyBorder="1" applyAlignment="1">
      <alignment vertical="center"/>
    </xf>
    <xf numFmtId="38" fontId="1" fillId="2" borderId="11" xfId="1" applyFill="1" applyBorder="1" applyAlignment="1">
      <alignment horizontal="center" vertical="center"/>
    </xf>
    <xf numFmtId="38" fontId="1" fillId="2" borderId="12" xfId="1" applyFont="1" applyFill="1" applyBorder="1" applyAlignment="1">
      <alignment horizontal="center" vertical="center"/>
    </xf>
    <xf numFmtId="38" fontId="1" fillId="2" borderId="7" xfId="1" applyFill="1" applyBorder="1" applyAlignment="1">
      <alignment horizontal="center" vertical="center"/>
    </xf>
    <xf numFmtId="38" fontId="1" fillId="2" borderId="11" xfId="1" applyFont="1" applyFill="1" applyBorder="1" applyAlignment="1">
      <alignment horizontal="center" vertical="center"/>
    </xf>
    <xf numFmtId="38" fontId="1" fillId="0" borderId="11" xfId="1" applyFont="1" applyFill="1" applyBorder="1">
      <alignment vertical="center"/>
    </xf>
    <xf numFmtId="38" fontId="1" fillId="0" borderId="11" xfId="1" applyFill="1" applyBorder="1">
      <alignment vertical="center"/>
    </xf>
    <xf numFmtId="38" fontId="1" fillId="0" borderId="12" xfId="1" applyFill="1" applyBorder="1">
      <alignment vertical="center"/>
    </xf>
    <xf numFmtId="38" fontId="1" fillId="0" borderId="7" xfId="1" applyFill="1" applyBorder="1">
      <alignment vertical="center"/>
    </xf>
    <xf numFmtId="176" fontId="1" fillId="0" borderId="5" xfId="1" applyNumberFormat="1" applyFill="1" applyBorder="1">
      <alignment vertical="center"/>
    </xf>
    <xf numFmtId="176" fontId="1" fillId="0" borderId="12" xfId="1" applyNumberFormat="1" applyFill="1" applyBorder="1">
      <alignment vertical="center"/>
    </xf>
    <xf numFmtId="38" fontId="1" fillId="0" borderId="15" xfId="1" applyFont="1" applyFill="1" applyBorder="1">
      <alignment vertical="center"/>
    </xf>
    <xf numFmtId="38" fontId="1" fillId="0" borderId="16" xfId="1" applyFill="1" applyBorder="1">
      <alignment vertical="center"/>
    </xf>
    <xf numFmtId="38" fontId="1" fillId="0" borderId="17" xfId="1" applyFill="1" applyBorder="1">
      <alignment vertical="center"/>
    </xf>
    <xf numFmtId="38" fontId="1" fillId="0" borderId="18" xfId="1" applyFill="1" applyBorder="1">
      <alignment vertical="center"/>
    </xf>
    <xf numFmtId="176" fontId="1" fillId="0" borderId="19" xfId="1" applyNumberFormat="1" applyFill="1" applyBorder="1">
      <alignment vertical="center"/>
    </xf>
    <xf numFmtId="176" fontId="1" fillId="0" borderId="20" xfId="1" applyNumberFormat="1" applyFill="1" applyBorder="1">
      <alignment vertical="center"/>
    </xf>
    <xf numFmtId="38" fontId="1" fillId="0" borderId="0" xfId="1" applyFill="1" applyBorder="1">
      <alignment vertical="center"/>
    </xf>
    <xf numFmtId="38" fontId="1" fillId="0" borderId="22" xfId="1" applyFill="1" applyBorder="1">
      <alignment vertical="center"/>
    </xf>
    <xf numFmtId="38" fontId="1" fillId="0" borderId="23" xfId="1" applyFill="1" applyBorder="1">
      <alignment vertical="center"/>
    </xf>
    <xf numFmtId="38" fontId="1" fillId="0" borderId="21" xfId="1" applyFill="1" applyBorder="1">
      <alignment vertical="center"/>
    </xf>
    <xf numFmtId="176" fontId="1" fillId="0" borderId="24" xfId="1" applyNumberFormat="1" applyFill="1" applyBorder="1">
      <alignment vertical="center"/>
    </xf>
    <xf numFmtId="176" fontId="1" fillId="0" borderId="25" xfId="1" applyNumberFormat="1" applyFill="1" applyBorder="1">
      <alignment vertical="center"/>
    </xf>
    <xf numFmtId="38" fontId="1" fillId="0" borderId="26" xfId="1" applyFont="1" applyFill="1" applyBorder="1">
      <alignment vertical="center"/>
    </xf>
    <xf numFmtId="38" fontId="1" fillId="0" borderId="4" xfId="1" applyFill="1" applyBorder="1">
      <alignment vertical="center"/>
    </xf>
    <xf numFmtId="0" fontId="0" fillId="0" borderId="26" xfId="0" applyBorder="1">
      <alignment vertical="center"/>
    </xf>
    <xf numFmtId="38" fontId="5" fillId="0" borderId="0" xfId="1" applyFont="1" applyFill="1" applyBorder="1" applyAlignment="1">
      <alignment vertical="center"/>
    </xf>
    <xf numFmtId="38" fontId="6" fillId="0" borderId="0" xfId="1" applyFont="1" applyFill="1" applyBorder="1" applyAlignment="1">
      <alignment vertical="center"/>
    </xf>
    <xf numFmtId="38" fontId="14" fillId="2" borderId="38" xfId="1" applyFont="1" applyFill="1" applyBorder="1" applyAlignment="1">
      <alignment horizontal="center" vertical="center"/>
    </xf>
    <xf numFmtId="38" fontId="14" fillId="2" borderId="39" xfId="1" applyFont="1" applyFill="1" applyBorder="1" applyAlignment="1">
      <alignment horizontal="center" vertical="center"/>
    </xf>
    <xf numFmtId="38" fontId="11" fillId="2" borderId="40" xfId="1" applyFont="1" applyFill="1" applyBorder="1" applyAlignment="1">
      <alignment horizontal="center" vertical="center"/>
    </xf>
    <xf numFmtId="38" fontId="11" fillId="2" borderId="41" xfId="1" applyFont="1" applyFill="1" applyBorder="1" applyAlignment="1">
      <alignment horizontal="center" vertical="center"/>
    </xf>
    <xf numFmtId="38" fontId="11" fillId="2" borderId="42" xfId="1" applyFont="1" applyFill="1" applyBorder="1" applyAlignment="1">
      <alignment horizontal="center" vertical="center"/>
    </xf>
    <xf numFmtId="38" fontId="11" fillId="2" borderId="43" xfId="1" applyFont="1" applyFill="1" applyBorder="1" applyAlignment="1">
      <alignment horizontal="center" vertical="center"/>
    </xf>
    <xf numFmtId="38" fontId="11" fillId="2" borderId="45" xfId="1" applyFont="1" applyFill="1" applyBorder="1" applyAlignment="1">
      <alignment horizontal="center" vertical="center"/>
    </xf>
    <xf numFmtId="0" fontId="0" fillId="0" borderId="48" xfId="0" applyBorder="1" applyAlignment="1">
      <alignment horizontal="right" vertical="center"/>
    </xf>
    <xf numFmtId="38" fontId="15" fillId="0" borderId="49" xfId="1" applyFont="1" applyFill="1" applyBorder="1">
      <alignment vertical="center"/>
    </xf>
    <xf numFmtId="38" fontId="15" fillId="0" borderId="10" xfId="1" applyFont="1" applyFill="1" applyBorder="1">
      <alignment vertical="center"/>
    </xf>
    <xf numFmtId="38" fontId="1" fillId="0" borderId="50" xfId="1" applyFill="1" applyBorder="1">
      <alignment vertical="center"/>
    </xf>
    <xf numFmtId="38" fontId="1" fillId="0" borderId="10" xfId="1" applyFill="1" applyBorder="1">
      <alignment vertical="center"/>
    </xf>
    <xf numFmtId="176" fontId="1" fillId="0" borderId="51" xfId="3" applyNumberFormat="1" applyFont="1" applyFill="1" applyBorder="1">
      <alignment vertical="center"/>
    </xf>
    <xf numFmtId="38" fontId="1" fillId="0" borderId="52" xfId="1" applyFill="1" applyBorder="1">
      <alignment vertical="center"/>
    </xf>
    <xf numFmtId="176" fontId="1" fillId="0" borderId="53" xfId="1" applyNumberFormat="1" applyFill="1" applyBorder="1">
      <alignment vertical="center"/>
    </xf>
    <xf numFmtId="0" fontId="0" fillId="0" borderId="6" xfId="0" applyBorder="1" applyAlignment="1">
      <alignment horizontal="right" vertical="center"/>
    </xf>
    <xf numFmtId="38" fontId="15" fillId="0" borderId="55" xfId="1" applyFont="1" applyFill="1" applyBorder="1">
      <alignment vertical="center"/>
    </xf>
    <xf numFmtId="38" fontId="15" fillId="0" borderId="11" xfId="1" applyFont="1" applyFill="1" applyBorder="1">
      <alignment vertical="center"/>
    </xf>
    <xf numFmtId="38" fontId="1" fillId="0" borderId="55" xfId="1" applyFill="1" applyBorder="1">
      <alignment vertical="center"/>
    </xf>
    <xf numFmtId="38" fontId="15" fillId="0" borderId="57" xfId="1" applyFont="1" applyFill="1" applyBorder="1">
      <alignment vertical="center"/>
    </xf>
    <xf numFmtId="38" fontId="15" fillId="0" borderId="26" xfId="1" applyFont="1" applyFill="1" applyBorder="1">
      <alignment vertical="center"/>
    </xf>
    <xf numFmtId="38" fontId="1" fillId="0" borderId="57" xfId="1" applyFill="1" applyBorder="1">
      <alignment vertical="center"/>
    </xf>
    <xf numFmtId="38" fontId="1" fillId="0" borderId="26" xfId="1" applyFill="1" applyBorder="1">
      <alignment vertical="center"/>
    </xf>
    <xf numFmtId="38" fontId="1" fillId="0" borderId="58" xfId="1" applyFill="1" applyBorder="1">
      <alignment vertical="center"/>
    </xf>
    <xf numFmtId="38" fontId="1" fillId="0" borderId="0" xfId="1" applyFont="1" applyFill="1" applyBorder="1">
      <alignment vertical="center"/>
    </xf>
    <xf numFmtId="38" fontId="1" fillId="0" borderId="21" xfId="1" applyFont="1" applyFill="1" applyBorder="1">
      <alignment vertical="center"/>
    </xf>
    <xf numFmtId="38" fontId="0" fillId="0" borderId="0" xfId="0" applyNumberFormat="1">
      <alignment vertical="center"/>
    </xf>
    <xf numFmtId="176" fontId="1" fillId="0" borderId="60" xfId="1" applyNumberFormat="1" applyFill="1" applyBorder="1">
      <alignment vertical="center"/>
    </xf>
    <xf numFmtId="38" fontId="1" fillId="0" borderId="25" xfId="1" applyFill="1" applyBorder="1">
      <alignment vertical="center"/>
    </xf>
    <xf numFmtId="38" fontId="1" fillId="0" borderId="62" xfId="1" applyFill="1" applyBorder="1">
      <alignment vertical="center"/>
    </xf>
    <xf numFmtId="0" fontId="0" fillId="0" borderId="61" xfId="0" applyBorder="1" applyAlignment="1">
      <alignment horizontal="right" vertical="center"/>
    </xf>
    <xf numFmtId="0" fontId="0" fillId="0" borderId="0" xfId="0" applyFill="1">
      <alignment vertical="center"/>
    </xf>
    <xf numFmtId="0" fontId="0" fillId="0" borderId="6" xfId="0" applyFill="1" applyBorder="1" applyAlignment="1">
      <alignment horizontal="right" vertical="center"/>
    </xf>
    <xf numFmtId="38" fontId="2" fillId="0" borderId="59" xfId="1" applyFont="1" applyFill="1" applyBorder="1" applyAlignment="1">
      <alignment horizontal="left" vertical="center"/>
    </xf>
    <xf numFmtId="176" fontId="13" fillId="2" borderId="35" xfId="1" applyNumberFormat="1" applyFont="1" applyFill="1" applyBorder="1" applyAlignment="1">
      <alignment horizontal="center" vertical="center" wrapText="1"/>
    </xf>
    <xf numFmtId="176" fontId="13" fillId="2" borderId="46" xfId="1" applyNumberFormat="1" applyFont="1" applyFill="1" applyBorder="1" applyAlignment="1">
      <alignment horizontal="center" vertical="center" wrapText="1"/>
    </xf>
    <xf numFmtId="0" fontId="0" fillId="0" borderId="47" xfId="0" applyBorder="1" applyAlignment="1">
      <alignment horizontal="center" vertical="center" textRotation="255"/>
    </xf>
    <xf numFmtId="0" fontId="0" fillId="0" borderId="54" xfId="0" applyBorder="1" applyAlignment="1">
      <alignment horizontal="center" vertical="center" textRotation="255"/>
    </xf>
    <xf numFmtId="0" fontId="0" fillId="0" borderId="56" xfId="0" applyBorder="1" applyAlignment="1">
      <alignment horizontal="center" vertical="center" textRotation="255"/>
    </xf>
    <xf numFmtId="0" fontId="10" fillId="2" borderId="27" xfId="0" applyFont="1" applyFill="1" applyBorder="1" applyAlignment="1">
      <alignment horizontal="center" vertical="center"/>
    </xf>
    <xf numFmtId="0" fontId="10" fillId="2" borderId="36" xfId="0" applyFont="1" applyFill="1" applyBorder="1" applyAlignment="1">
      <alignment horizontal="center" vertical="center"/>
    </xf>
    <xf numFmtId="0" fontId="10" fillId="2" borderId="28" xfId="0" applyFont="1" applyFill="1" applyBorder="1" applyAlignment="1">
      <alignment horizontal="center" vertical="center"/>
    </xf>
    <xf numFmtId="0" fontId="10" fillId="2" borderId="37" xfId="0" applyFont="1" applyFill="1" applyBorder="1" applyAlignment="1">
      <alignment horizontal="center" vertical="center"/>
    </xf>
    <xf numFmtId="38" fontId="11" fillId="2" borderId="29" xfId="1" applyFont="1" applyFill="1" applyBorder="1" applyAlignment="1">
      <alignment horizontal="center" vertical="center"/>
    </xf>
    <xf numFmtId="38" fontId="11" fillId="2" borderId="30" xfId="1" applyFont="1" applyFill="1" applyBorder="1" applyAlignment="1">
      <alignment horizontal="center" vertical="center"/>
    </xf>
    <xf numFmtId="38" fontId="11" fillId="2" borderId="31" xfId="1" applyFont="1" applyFill="1" applyBorder="1" applyAlignment="1">
      <alignment horizontal="center" vertical="center"/>
    </xf>
    <xf numFmtId="38" fontId="11" fillId="2" borderId="32" xfId="1" applyFont="1" applyFill="1" applyBorder="1" applyAlignment="1">
      <alignment horizontal="center" vertical="center"/>
    </xf>
    <xf numFmtId="176" fontId="12" fillId="2" borderId="33" xfId="1" applyNumberFormat="1" applyFont="1" applyFill="1" applyBorder="1" applyAlignment="1">
      <alignment horizontal="center" vertical="center"/>
    </xf>
    <xf numFmtId="176" fontId="12" fillId="2" borderId="44" xfId="1" applyNumberFormat="1" applyFont="1" applyFill="1" applyBorder="1" applyAlignment="1">
      <alignment horizontal="center" vertical="center"/>
    </xf>
    <xf numFmtId="38" fontId="11" fillId="2" borderId="34" xfId="1" applyFont="1" applyFill="1" applyBorder="1" applyAlignment="1">
      <alignment horizontal="center" vertical="center"/>
    </xf>
    <xf numFmtId="0" fontId="6" fillId="0" borderId="1" xfId="1" applyNumberFormat="1" applyFont="1" applyFill="1" applyBorder="1" applyAlignment="1">
      <alignment horizontal="right" vertical="center"/>
    </xf>
    <xf numFmtId="38" fontId="1" fillId="2" borderId="2" xfId="1" applyFont="1" applyFill="1" applyBorder="1" applyAlignment="1">
      <alignment horizontal="center" vertical="center"/>
    </xf>
    <xf numFmtId="38" fontId="1" fillId="2" borderId="10" xfId="1" applyFont="1" applyFill="1" applyBorder="1" applyAlignment="1">
      <alignment horizontal="center" vertical="center"/>
    </xf>
    <xf numFmtId="38" fontId="1" fillId="2" borderId="3" xfId="1" applyFont="1" applyFill="1" applyBorder="1" applyAlignment="1">
      <alignment horizontal="center" vertical="center"/>
    </xf>
    <xf numFmtId="38" fontId="1" fillId="2" borderId="4" xfId="1" applyFont="1" applyFill="1" applyBorder="1" applyAlignment="1">
      <alignment horizontal="center" vertical="center"/>
    </xf>
    <xf numFmtId="38" fontId="1" fillId="2" borderId="5" xfId="1" applyFont="1" applyFill="1" applyBorder="1" applyAlignment="1">
      <alignment horizontal="center" vertical="center"/>
    </xf>
    <xf numFmtId="38" fontId="1" fillId="2" borderId="6" xfId="1" applyFont="1" applyFill="1" applyBorder="1" applyAlignment="1">
      <alignment horizontal="center" vertical="center"/>
    </xf>
    <xf numFmtId="38" fontId="1" fillId="2" borderId="7" xfId="1" applyFont="1" applyFill="1" applyBorder="1" applyAlignment="1">
      <alignment horizontal="center" vertical="center"/>
    </xf>
    <xf numFmtId="176" fontId="7" fillId="2" borderId="8" xfId="1" applyNumberFormat="1" applyFont="1" applyFill="1" applyBorder="1" applyAlignment="1">
      <alignment horizontal="center" vertical="center"/>
    </xf>
    <xf numFmtId="176" fontId="7" fillId="2" borderId="13" xfId="1" applyNumberFormat="1" applyFont="1" applyFill="1" applyBorder="1" applyAlignment="1">
      <alignment horizontal="center" vertical="center"/>
    </xf>
    <xf numFmtId="176" fontId="8" fillId="2" borderId="9" xfId="1" applyNumberFormat="1" applyFont="1" applyFill="1" applyBorder="1" applyAlignment="1">
      <alignment horizontal="center" vertical="center" wrapText="1"/>
    </xf>
    <xf numFmtId="176" fontId="8" fillId="2" borderId="14" xfId="1" applyNumberFormat="1" applyFont="1" applyFill="1" applyBorder="1" applyAlignment="1">
      <alignment horizontal="center" vertical="center" wrapText="1"/>
    </xf>
    <xf numFmtId="176" fontId="1" fillId="0" borderId="63" xfId="3" applyNumberFormat="1" applyFont="1" applyFill="1" applyBorder="1">
      <alignment vertical="center"/>
    </xf>
  </cellXfs>
  <cellStyles count="4">
    <cellStyle name="パーセント" xfId="3" builtinId="5"/>
    <cellStyle name="桁区切り 2" xfId="1"/>
    <cellStyle name="標準" xfId="0" builtinId="0"/>
    <cellStyle name="標準 2" xfId="2"/>
  </cellStyles>
  <dxfs count="0"/>
  <tableStyles count="0" defaultTableStyle="TableStyleMedium2" defaultPivotStyle="PivotStyleLight16"/>
  <colors>
    <mruColors>
      <color rgb="FF66FFFF"/>
      <color rgb="FFCCCCFF"/>
      <color rgb="FFFF99FF"/>
      <color rgb="FF99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calcChain" Target="calcChain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workbookViewId="0">
      <selection activeCell="Q9" sqref="Q9"/>
    </sheetView>
  </sheetViews>
  <sheetFormatPr defaultRowHeight="13.5" x14ac:dyDescent="0.15"/>
  <cols>
    <col min="1" max="1" width="5.75" customWidth="1"/>
    <col min="2" max="2" width="10.375" customWidth="1"/>
    <col min="10" max="10" width="9" customWidth="1"/>
  </cols>
  <sheetData>
    <row r="1" spans="1:13" ht="27.75" customHeight="1" thickBot="1" x14ac:dyDescent="0.2">
      <c r="A1" s="64" t="s">
        <v>54</v>
      </c>
      <c r="B1" s="64"/>
      <c r="C1" s="64"/>
      <c r="D1" s="64"/>
      <c r="E1" s="64"/>
      <c r="F1" s="29"/>
      <c r="G1" s="29"/>
      <c r="H1" s="29"/>
      <c r="J1" s="30"/>
      <c r="K1" s="30"/>
      <c r="L1" s="30"/>
      <c r="M1" s="30"/>
    </row>
    <row r="2" spans="1:13" ht="20.25" customHeight="1" x14ac:dyDescent="0.15">
      <c r="A2" s="70" t="s">
        <v>55</v>
      </c>
      <c r="B2" s="72" t="s">
        <v>56</v>
      </c>
      <c r="C2" s="74" t="s">
        <v>57</v>
      </c>
      <c r="D2" s="75"/>
      <c r="E2" s="76"/>
      <c r="F2" s="74" t="s">
        <v>3</v>
      </c>
      <c r="G2" s="75"/>
      <c r="H2" s="77"/>
      <c r="I2" s="78" t="s">
        <v>4</v>
      </c>
      <c r="J2" s="80" t="s">
        <v>5</v>
      </c>
      <c r="K2" s="75"/>
      <c r="L2" s="77"/>
      <c r="M2" s="65" t="s">
        <v>6</v>
      </c>
    </row>
    <row r="3" spans="1:13" ht="20.25" customHeight="1" thickBot="1" x14ac:dyDescent="0.2">
      <c r="A3" s="71"/>
      <c r="B3" s="73"/>
      <c r="C3" s="31" t="s">
        <v>7</v>
      </c>
      <c r="D3" s="32" t="s">
        <v>8</v>
      </c>
      <c r="E3" s="33" t="s">
        <v>9</v>
      </c>
      <c r="F3" s="34" t="s">
        <v>7</v>
      </c>
      <c r="G3" s="35" t="s">
        <v>8</v>
      </c>
      <c r="H3" s="36" t="s">
        <v>9</v>
      </c>
      <c r="I3" s="79"/>
      <c r="J3" s="37" t="s">
        <v>7</v>
      </c>
      <c r="K3" s="35" t="s">
        <v>8</v>
      </c>
      <c r="L3" s="36" t="s">
        <v>9</v>
      </c>
      <c r="M3" s="66"/>
    </row>
    <row r="4" spans="1:13" ht="20.25" customHeight="1" thickTop="1" x14ac:dyDescent="0.15">
      <c r="A4" s="67" t="s">
        <v>72</v>
      </c>
      <c r="B4" s="38" t="s">
        <v>59</v>
      </c>
      <c r="C4" s="39">
        <v>34201</v>
      </c>
      <c r="D4" s="40">
        <v>37345</v>
      </c>
      <c r="E4" s="41">
        <f>C4+D4</f>
        <v>71546</v>
      </c>
      <c r="F4" s="39">
        <v>8630</v>
      </c>
      <c r="G4" s="40">
        <v>11515</v>
      </c>
      <c r="H4" s="41">
        <f>F4+G4</f>
        <v>20145</v>
      </c>
      <c r="I4" s="43">
        <f>H4/E4</f>
        <v>0.28156710368154753</v>
      </c>
      <c r="J4" s="44">
        <v>4895</v>
      </c>
      <c r="K4" s="42">
        <v>7121</v>
      </c>
      <c r="L4" s="41">
        <f>J4+K4</f>
        <v>12016</v>
      </c>
      <c r="M4" s="45">
        <f>L4/E4*100%</f>
        <v>0.16794789366281831</v>
      </c>
    </row>
    <row r="5" spans="1:13" s="62" customFormat="1" ht="20.25" customHeight="1" x14ac:dyDescent="0.15">
      <c r="A5" s="68"/>
      <c r="B5" s="63" t="s">
        <v>60</v>
      </c>
      <c r="C5" s="47">
        <v>34207</v>
      </c>
      <c r="D5" s="48">
        <v>37310</v>
      </c>
      <c r="E5" s="41">
        <f t="shared" ref="E5:E15" si="0">C5+D5</f>
        <v>71517</v>
      </c>
      <c r="F5" s="49">
        <v>8619</v>
      </c>
      <c r="G5" s="9">
        <v>11501</v>
      </c>
      <c r="H5" s="41">
        <f t="shared" ref="H5:H15" si="1">F5+G5</f>
        <v>20120</v>
      </c>
      <c r="I5" s="43">
        <f>H5/E5</f>
        <v>0.28133171134135937</v>
      </c>
      <c r="J5" s="11">
        <v>4905</v>
      </c>
      <c r="K5" s="9">
        <v>7130</v>
      </c>
      <c r="L5" s="41">
        <f t="shared" ref="L5:L15" si="2">J5+K5</f>
        <v>12035</v>
      </c>
      <c r="M5" s="45">
        <f t="shared" ref="M5:M15" si="3">L5/E5*100%</f>
        <v>0.1682816672958877</v>
      </c>
    </row>
    <row r="6" spans="1:13" ht="20.25" customHeight="1" x14ac:dyDescent="0.15">
      <c r="A6" s="68"/>
      <c r="B6" s="38" t="s">
        <v>61</v>
      </c>
      <c r="C6" s="47">
        <v>34218</v>
      </c>
      <c r="D6" s="48">
        <v>37340</v>
      </c>
      <c r="E6" s="41">
        <f t="shared" si="0"/>
        <v>71558</v>
      </c>
      <c r="F6" s="49">
        <v>8620</v>
      </c>
      <c r="G6" s="9">
        <v>11509</v>
      </c>
      <c r="H6" s="41">
        <f t="shared" si="1"/>
        <v>20129</v>
      </c>
      <c r="I6" s="43">
        <f t="shared" ref="I6:I15" si="4">H6/E6</f>
        <v>0.28129629112048965</v>
      </c>
      <c r="J6" s="11">
        <v>4909</v>
      </c>
      <c r="K6" s="9">
        <v>7158</v>
      </c>
      <c r="L6" s="41">
        <f t="shared" si="2"/>
        <v>12067</v>
      </c>
      <c r="M6" s="45">
        <f t="shared" si="3"/>
        <v>0.1686324380223036</v>
      </c>
    </row>
    <row r="7" spans="1:13" ht="20.25" customHeight="1" x14ac:dyDescent="0.15">
      <c r="A7" s="68"/>
      <c r="B7" s="46" t="s">
        <v>62</v>
      </c>
      <c r="C7" s="47">
        <v>34225</v>
      </c>
      <c r="D7" s="48">
        <v>37298</v>
      </c>
      <c r="E7" s="41">
        <f t="shared" si="0"/>
        <v>71523</v>
      </c>
      <c r="F7" s="49">
        <v>8635</v>
      </c>
      <c r="G7" s="9">
        <v>11499</v>
      </c>
      <c r="H7" s="41">
        <f t="shared" si="1"/>
        <v>20134</v>
      </c>
      <c r="I7" s="43">
        <f t="shared" si="4"/>
        <v>0.28150385190777794</v>
      </c>
      <c r="J7" s="11">
        <v>4931</v>
      </c>
      <c r="K7" s="9">
        <v>7179</v>
      </c>
      <c r="L7" s="41">
        <f t="shared" si="2"/>
        <v>12110</v>
      </c>
      <c r="M7" s="45">
        <f t="shared" si="3"/>
        <v>0.16931616403115082</v>
      </c>
    </row>
    <row r="8" spans="1:13" ht="20.25" customHeight="1" x14ac:dyDescent="0.15">
      <c r="A8" s="68"/>
      <c r="B8" s="38" t="s">
        <v>63</v>
      </c>
      <c r="C8" s="47">
        <v>34257</v>
      </c>
      <c r="D8" s="48">
        <v>37318</v>
      </c>
      <c r="E8" s="41">
        <f t="shared" si="0"/>
        <v>71575</v>
      </c>
      <c r="F8" s="49">
        <v>8639</v>
      </c>
      <c r="G8" s="9">
        <v>11510</v>
      </c>
      <c r="H8" s="41">
        <f t="shared" si="1"/>
        <v>20149</v>
      </c>
      <c r="I8" s="43">
        <f t="shared" si="4"/>
        <v>0.28150890674118056</v>
      </c>
      <c r="J8" s="11">
        <v>4938</v>
      </c>
      <c r="K8" s="9">
        <v>7204</v>
      </c>
      <c r="L8" s="41">
        <f t="shared" si="2"/>
        <v>12142</v>
      </c>
      <c r="M8" s="45">
        <f t="shared" si="3"/>
        <v>0.16964023751309815</v>
      </c>
    </row>
    <row r="9" spans="1:13" ht="20.25" customHeight="1" x14ac:dyDescent="0.15">
      <c r="A9" s="68"/>
      <c r="B9" s="46" t="s">
        <v>64</v>
      </c>
      <c r="C9" s="47">
        <v>34246</v>
      </c>
      <c r="D9" s="48">
        <v>37315</v>
      </c>
      <c r="E9" s="41">
        <f t="shared" si="0"/>
        <v>71561</v>
      </c>
      <c r="F9" s="49">
        <v>8654</v>
      </c>
      <c r="G9" s="9">
        <v>11510</v>
      </c>
      <c r="H9" s="41">
        <f t="shared" si="1"/>
        <v>20164</v>
      </c>
      <c r="I9" s="43">
        <f t="shared" si="4"/>
        <v>0.28177359176087535</v>
      </c>
      <c r="J9" s="11">
        <v>4962</v>
      </c>
      <c r="K9" s="9">
        <v>7236</v>
      </c>
      <c r="L9" s="41">
        <f t="shared" si="2"/>
        <v>12198</v>
      </c>
      <c r="M9" s="45">
        <f t="shared" si="3"/>
        <v>0.17045597462304887</v>
      </c>
    </row>
    <row r="10" spans="1:13" ht="20.25" customHeight="1" x14ac:dyDescent="0.15">
      <c r="A10" s="68"/>
      <c r="B10" s="38" t="s">
        <v>65</v>
      </c>
      <c r="C10" s="47"/>
      <c r="D10" s="48"/>
      <c r="E10" s="41">
        <f t="shared" si="0"/>
        <v>0</v>
      </c>
      <c r="F10" s="49"/>
      <c r="G10" s="9"/>
      <c r="H10" s="41">
        <f t="shared" si="1"/>
        <v>0</v>
      </c>
      <c r="I10" s="43" t="str">
        <f>IFERROR(EH10/E10,"")</f>
        <v/>
      </c>
      <c r="J10" s="11"/>
      <c r="K10" s="9"/>
      <c r="L10" s="41">
        <f t="shared" si="2"/>
        <v>0</v>
      </c>
      <c r="M10" s="45" t="str">
        <f>IFERROR(L10/E10*100%,"")</f>
        <v/>
      </c>
    </row>
    <row r="11" spans="1:13" ht="20.25" customHeight="1" x14ac:dyDescent="0.15">
      <c r="A11" s="68"/>
      <c r="B11" s="38" t="s">
        <v>66</v>
      </c>
      <c r="C11" s="47"/>
      <c r="D11" s="48"/>
      <c r="E11" s="41">
        <f t="shared" si="0"/>
        <v>0</v>
      </c>
      <c r="F11" s="49"/>
      <c r="G11" s="9"/>
      <c r="H11" s="41">
        <f t="shared" si="1"/>
        <v>0</v>
      </c>
      <c r="I11" s="43" t="str">
        <f t="shared" ref="I11:I15" si="5">IFERROR(EH11/E11,"")</f>
        <v/>
      </c>
      <c r="J11" s="11"/>
      <c r="K11" s="9"/>
      <c r="L11" s="41">
        <f t="shared" si="2"/>
        <v>0</v>
      </c>
      <c r="M11" s="45" t="str">
        <f t="shared" ref="M11:M15" si="6">IFERROR(L11/E11*100%,"")</f>
        <v/>
      </c>
    </row>
    <row r="12" spans="1:13" ht="20.25" customHeight="1" x14ac:dyDescent="0.15">
      <c r="A12" s="68"/>
      <c r="B12" s="46" t="s">
        <v>67</v>
      </c>
      <c r="C12" s="47"/>
      <c r="D12" s="48"/>
      <c r="E12" s="41">
        <f t="shared" si="0"/>
        <v>0</v>
      </c>
      <c r="F12" s="49"/>
      <c r="G12" s="9"/>
      <c r="H12" s="41">
        <f t="shared" si="1"/>
        <v>0</v>
      </c>
      <c r="I12" s="43" t="str">
        <f t="shared" si="5"/>
        <v/>
      </c>
      <c r="J12" s="11"/>
      <c r="K12" s="9"/>
      <c r="L12" s="41">
        <f t="shared" si="2"/>
        <v>0</v>
      </c>
      <c r="M12" s="45" t="str">
        <f t="shared" si="6"/>
        <v/>
      </c>
    </row>
    <row r="13" spans="1:13" ht="20.25" customHeight="1" x14ac:dyDescent="0.15">
      <c r="A13" s="68"/>
      <c r="B13" s="46" t="s">
        <v>68</v>
      </c>
      <c r="C13" s="47"/>
      <c r="D13" s="48"/>
      <c r="E13" s="41">
        <f t="shared" si="0"/>
        <v>0</v>
      </c>
      <c r="F13" s="49"/>
      <c r="G13" s="9"/>
      <c r="H13" s="41">
        <f t="shared" si="1"/>
        <v>0</v>
      </c>
      <c r="I13" s="43" t="str">
        <f t="shared" si="5"/>
        <v/>
      </c>
      <c r="J13" s="11"/>
      <c r="K13" s="9"/>
      <c r="L13" s="41">
        <f t="shared" si="2"/>
        <v>0</v>
      </c>
      <c r="M13" s="45" t="str">
        <f t="shared" si="6"/>
        <v/>
      </c>
    </row>
    <row r="14" spans="1:13" ht="20.25" customHeight="1" x14ac:dyDescent="0.15">
      <c r="A14" s="68"/>
      <c r="B14" s="46" t="s">
        <v>69</v>
      </c>
      <c r="C14" s="47"/>
      <c r="D14" s="48"/>
      <c r="E14" s="41">
        <f t="shared" si="0"/>
        <v>0</v>
      </c>
      <c r="F14" s="49"/>
      <c r="G14" s="9"/>
      <c r="H14" s="41">
        <f t="shared" si="1"/>
        <v>0</v>
      </c>
      <c r="I14" s="43" t="str">
        <f t="shared" si="5"/>
        <v/>
      </c>
      <c r="J14" s="11"/>
      <c r="K14" s="9"/>
      <c r="L14" s="41">
        <f t="shared" si="2"/>
        <v>0</v>
      </c>
      <c r="M14" s="45" t="str">
        <f t="shared" si="6"/>
        <v/>
      </c>
    </row>
    <row r="15" spans="1:13" ht="20.25" customHeight="1" thickBot="1" x14ac:dyDescent="0.2">
      <c r="A15" s="69"/>
      <c r="B15" s="61" t="s">
        <v>70</v>
      </c>
      <c r="C15" s="50"/>
      <c r="D15" s="51"/>
      <c r="E15" s="59">
        <f t="shared" si="0"/>
        <v>0</v>
      </c>
      <c r="F15" s="52"/>
      <c r="G15" s="53"/>
      <c r="H15" s="60">
        <f t="shared" si="1"/>
        <v>0</v>
      </c>
      <c r="I15" s="93" t="str">
        <f t="shared" si="5"/>
        <v/>
      </c>
      <c r="J15" s="54"/>
      <c r="K15" s="53"/>
      <c r="L15" s="59">
        <f t="shared" si="2"/>
        <v>0</v>
      </c>
      <c r="M15" s="58" t="str">
        <f t="shared" si="6"/>
        <v/>
      </c>
    </row>
    <row r="18" spans="4:11" x14ac:dyDescent="0.15">
      <c r="D18" s="57"/>
    </row>
    <row r="20" spans="4:11" x14ac:dyDescent="0.15">
      <c r="G20" s="57"/>
      <c r="K20" s="57"/>
    </row>
    <row r="22" spans="4:11" x14ac:dyDescent="0.15">
      <c r="F22" s="57"/>
    </row>
  </sheetData>
  <mergeCells count="9">
    <mergeCell ref="A1:E1"/>
    <mergeCell ref="M2:M3"/>
    <mergeCell ref="A4:A15"/>
    <mergeCell ref="A2:A3"/>
    <mergeCell ref="B2:B3"/>
    <mergeCell ref="C2:E2"/>
    <mergeCell ref="F2:H2"/>
    <mergeCell ref="I2:I3"/>
    <mergeCell ref="J2:L2"/>
  </mergeCells>
  <phoneticPr fontId="3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workbookViewId="0">
      <selection activeCell="Q9" sqref="Q9"/>
    </sheetView>
  </sheetViews>
  <sheetFormatPr defaultRowHeight="13.5" x14ac:dyDescent="0.15"/>
  <cols>
    <col min="1" max="1" width="10.625" customWidth="1"/>
    <col min="2" max="7" width="6.625" customWidth="1"/>
    <col min="8" max="8" width="8.625" customWidth="1"/>
    <col min="9" max="11" width="6.625" customWidth="1"/>
    <col min="12" max="12" width="8.625" customWidth="1"/>
  </cols>
  <sheetData>
    <row r="1" spans="1:12" ht="34.5" customHeight="1" x14ac:dyDescent="0.15">
      <c r="A1" s="1" t="s">
        <v>0</v>
      </c>
      <c r="B1" s="2"/>
      <c r="C1" s="2"/>
      <c r="D1" s="2"/>
      <c r="E1" s="2"/>
      <c r="F1" s="2"/>
      <c r="H1" s="3"/>
      <c r="I1" s="81" t="s">
        <v>71</v>
      </c>
      <c r="J1" s="81"/>
      <c r="K1" s="81"/>
      <c r="L1" s="81"/>
    </row>
    <row r="2" spans="1:12" ht="15" customHeight="1" x14ac:dyDescent="0.15">
      <c r="A2" s="82" t="s">
        <v>1</v>
      </c>
      <c r="B2" s="84" t="s">
        <v>2</v>
      </c>
      <c r="C2" s="85"/>
      <c r="D2" s="86"/>
      <c r="E2" s="87" t="s">
        <v>3</v>
      </c>
      <c r="F2" s="85"/>
      <c r="G2" s="88"/>
      <c r="H2" s="89" t="s">
        <v>4</v>
      </c>
      <c r="I2" s="85" t="s">
        <v>5</v>
      </c>
      <c r="J2" s="85"/>
      <c r="K2" s="88"/>
      <c r="L2" s="91" t="s">
        <v>6</v>
      </c>
    </row>
    <row r="3" spans="1:12" ht="15" customHeight="1" x14ac:dyDescent="0.15">
      <c r="A3" s="83"/>
      <c r="B3" s="4" t="s">
        <v>7</v>
      </c>
      <c r="C3" s="4" t="s">
        <v>8</v>
      </c>
      <c r="D3" s="5" t="s">
        <v>9</v>
      </c>
      <c r="E3" s="6" t="s">
        <v>7</v>
      </c>
      <c r="F3" s="4" t="s">
        <v>8</v>
      </c>
      <c r="G3" s="7" t="s">
        <v>9</v>
      </c>
      <c r="H3" s="90"/>
      <c r="I3" s="6" t="s">
        <v>7</v>
      </c>
      <c r="J3" s="4" t="s">
        <v>8</v>
      </c>
      <c r="K3" s="7" t="s">
        <v>9</v>
      </c>
      <c r="L3" s="92"/>
    </row>
    <row r="4" spans="1:12" ht="15" customHeight="1" x14ac:dyDescent="0.15">
      <c r="A4" s="8" t="s">
        <v>10</v>
      </c>
      <c r="B4" s="9">
        <v>180</v>
      </c>
      <c r="C4" s="9">
        <v>156</v>
      </c>
      <c r="D4" s="10">
        <f>SUM(B4:C4)</f>
        <v>336</v>
      </c>
      <c r="E4" s="11">
        <v>55</v>
      </c>
      <c r="F4" s="9">
        <v>60</v>
      </c>
      <c r="G4" s="9">
        <f>SUM(E4:F4)</f>
        <v>115</v>
      </c>
      <c r="H4" s="12">
        <f t="shared" ref="H4:H5" si="0">G4/D4</f>
        <v>0.34226190476190477</v>
      </c>
      <c r="I4" s="11">
        <v>31</v>
      </c>
      <c r="J4" s="9">
        <v>43</v>
      </c>
      <c r="K4" s="9">
        <f>SUM(I4:J4)</f>
        <v>74</v>
      </c>
      <c r="L4" s="13">
        <f t="shared" ref="L4" si="1">K4/D4*100%</f>
        <v>0.22023809523809523</v>
      </c>
    </row>
    <row r="5" spans="1:12" ht="15" customHeight="1" x14ac:dyDescent="0.15">
      <c r="A5" s="8" t="s">
        <v>11</v>
      </c>
      <c r="B5" s="9">
        <v>127</v>
      </c>
      <c r="C5" s="9">
        <v>152</v>
      </c>
      <c r="D5" s="10">
        <f t="shared" ref="D5" si="2">SUM(B5:C5)</f>
        <v>279</v>
      </c>
      <c r="E5" s="11">
        <v>51</v>
      </c>
      <c r="F5" s="9">
        <v>79</v>
      </c>
      <c r="G5" s="9">
        <f t="shared" ref="G5" si="3">SUM(E5:F5)</f>
        <v>130</v>
      </c>
      <c r="H5" s="12">
        <f t="shared" si="0"/>
        <v>0.46594982078853048</v>
      </c>
      <c r="I5" s="11">
        <v>22</v>
      </c>
      <c r="J5" s="9">
        <v>53</v>
      </c>
      <c r="K5" s="9">
        <f t="shared" ref="K5" si="4">SUM(I5:J5)</f>
        <v>75</v>
      </c>
      <c r="L5" s="13">
        <f>K5/D5*100%</f>
        <v>0.26881720430107525</v>
      </c>
    </row>
    <row r="6" spans="1:12" ht="15" customHeight="1" x14ac:dyDescent="0.15">
      <c r="A6" s="8" t="s">
        <v>12</v>
      </c>
      <c r="B6" s="9">
        <v>572</v>
      </c>
      <c r="C6" s="9">
        <v>590</v>
      </c>
      <c r="D6" s="10">
        <f t="shared" ref="D6:D47" si="5">SUM(B6:C6)</f>
        <v>1162</v>
      </c>
      <c r="E6" s="11">
        <v>196</v>
      </c>
      <c r="F6" s="9">
        <v>268</v>
      </c>
      <c r="G6" s="9">
        <f t="shared" ref="G6:G47" si="6">SUM(E6:F6)</f>
        <v>464</v>
      </c>
      <c r="H6" s="12">
        <f t="shared" ref="H6:H47" si="7">G6/D6</f>
        <v>0.3993115318416523</v>
      </c>
      <c r="I6" s="11">
        <v>116</v>
      </c>
      <c r="J6" s="9">
        <v>191</v>
      </c>
      <c r="K6" s="9">
        <f t="shared" ref="K6:K47" si="8">SUM(I6:J6)</f>
        <v>307</v>
      </c>
      <c r="L6" s="13">
        <f t="shared" ref="L6:L47" si="9">K6/D6*100%</f>
        <v>0.2641996557659208</v>
      </c>
    </row>
    <row r="7" spans="1:12" ht="15" customHeight="1" x14ac:dyDescent="0.15">
      <c r="A7" s="8" t="s">
        <v>13</v>
      </c>
      <c r="B7" s="9">
        <v>886</v>
      </c>
      <c r="C7" s="9">
        <v>922</v>
      </c>
      <c r="D7" s="10">
        <f t="shared" si="5"/>
        <v>1808</v>
      </c>
      <c r="E7" s="11">
        <v>252</v>
      </c>
      <c r="F7" s="9">
        <v>330</v>
      </c>
      <c r="G7" s="9">
        <f t="shared" si="6"/>
        <v>582</v>
      </c>
      <c r="H7" s="12">
        <f t="shared" si="7"/>
        <v>0.32190265486725661</v>
      </c>
      <c r="I7" s="11">
        <v>140</v>
      </c>
      <c r="J7" s="9">
        <v>193</v>
      </c>
      <c r="K7" s="9">
        <f t="shared" si="8"/>
        <v>333</v>
      </c>
      <c r="L7" s="13">
        <f t="shared" si="9"/>
        <v>0.18418141592920353</v>
      </c>
    </row>
    <row r="8" spans="1:12" ht="15" customHeight="1" x14ac:dyDescent="0.15">
      <c r="A8" s="8" t="s">
        <v>14</v>
      </c>
      <c r="B8" s="20">
        <v>218</v>
      </c>
      <c r="C8" s="9">
        <v>258</v>
      </c>
      <c r="D8" s="10">
        <f t="shared" si="5"/>
        <v>476</v>
      </c>
      <c r="E8" s="11">
        <v>87</v>
      </c>
      <c r="F8" s="9">
        <v>117</v>
      </c>
      <c r="G8" s="9">
        <f t="shared" si="6"/>
        <v>204</v>
      </c>
      <c r="H8" s="12">
        <f t="shared" si="7"/>
        <v>0.42857142857142855</v>
      </c>
      <c r="I8" s="11">
        <v>63</v>
      </c>
      <c r="J8" s="9">
        <v>89</v>
      </c>
      <c r="K8" s="9">
        <f t="shared" si="8"/>
        <v>152</v>
      </c>
      <c r="L8" s="13">
        <f t="shared" si="9"/>
        <v>0.31932773109243695</v>
      </c>
    </row>
    <row r="9" spans="1:12" ht="15" customHeight="1" x14ac:dyDescent="0.15">
      <c r="A9" s="8" t="s">
        <v>15</v>
      </c>
      <c r="B9" s="9">
        <v>515</v>
      </c>
      <c r="C9" s="9">
        <v>602</v>
      </c>
      <c r="D9" s="10">
        <f t="shared" si="5"/>
        <v>1117</v>
      </c>
      <c r="E9" s="11">
        <v>159</v>
      </c>
      <c r="F9" s="9">
        <v>223</v>
      </c>
      <c r="G9" s="9">
        <f t="shared" si="6"/>
        <v>382</v>
      </c>
      <c r="H9" s="12">
        <f t="shared" si="7"/>
        <v>0.34198746642793199</v>
      </c>
      <c r="I9" s="11">
        <v>94</v>
      </c>
      <c r="J9" s="9">
        <v>138</v>
      </c>
      <c r="K9" s="9">
        <f t="shared" si="8"/>
        <v>232</v>
      </c>
      <c r="L9" s="13">
        <f t="shared" si="9"/>
        <v>0.20769919427036707</v>
      </c>
    </row>
    <row r="10" spans="1:12" ht="15" customHeight="1" x14ac:dyDescent="0.15">
      <c r="A10" s="8" t="s">
        <v>16</v>
      </c>
      <c r="B10" s="9">
        <v>516</v>
      </c>
      <c r="C10" s="9">
        <v>610</v>
      </c>
      <c r="D10" s="10">
        <f t="shared" si="5"/>
        <v>1126</v>
      </c>
      <c r="E10" s="11">
        <v>162</v>
      </c>
      <c r="F10" s="9">
        <v>225</v>
      </c>
      <c r="G10" s="9">
        <f t="shared" si="6"/>
        <v>387</v>
      </c>
      <c r="H10" s="12">
        <f t="shared" si="7"/>
        <v>0.34369449378330375</v>
      </c>
      <c r="I10" s="11">
        <v>95</v>
      </c>
      <c r="J10" s="9">
        <v>144</v>
      </c>
      <c r="K10" s="9">
        <f t="shared" si="8"/>
        <v>239</v>
      </c>
      <c r="L10" s="13">
        <f t="shared" si="9"/>
        <v>0.21225577264653642</v>
      </c>
    </row>
    <row r="11" spans="1:12" ht="15" customHeight="1" x14ac:dyDescent="0.15">
      <c r="A11" s="8" t="s">
        <v>17</v>
      </c>
      <c r="B11" s="9">
        <v>318</v>
      </c>
      <c r="C11" s="9">
        <v>348</v>
      </c>
      <c r="D11" s="10">
        <f t="shared" si="5"/>
        <v>666</v>
      </c>
      <c r="E11" s="11">
        <v>81</v>
      </c>
      <c r="F11" s="9">
        <v>128</v>
      </c>
      <c r="G11" s="9">
        <f t="shared" si="6"/>
        <v>209</v>
      </c>
      <c r="H11" s="12">
        <f t="shared" si="7"/>
        <v>0.31381381381381379</v>
      </c>
      <c r="I11" s="11">
        <v>44</v>
      </c>
      <c r="J11" s="9">
        <v>85</v>
      </c>
      <c r="K11" s="9">
        <f t="shared" si="8"/>
        <v>129</v>
      </c>
      <c r="L11" s="13">
        <f t="shared" si="9"/>
        <v>0.19369369369369369</v>
      </c>
    </row>
    <row r="12" spans="1:12" ht="15" customHeight="1" x14ac:dyDescent="0.15">
      <c r="A12" s="8" t="s">
        <v>18</v>
      </c>
      <c r="B12" s="9">
        <v>193</v>
      </c>
      <c r="C12" s="9">
        <v>235</v>
      </c>
      <c r="D12" s="10">
        <f t="shared" si="5"/>
        <v>428</v>
      </c>
      <c r="E12" s="11">
        <v>66</v>
      </c>
      <c r="F12" s="9">
        <v>92</v>
      </c>
      <c r="G12" s="9">
        <f t="shared" si="6"/>
        <v>158</v>
      </c>
      <c r="H12" s="12">
        <f t="shared" si="7"/>
        <v>0.36915887850467288</v>
      </c>
      <c r="I12" s="11">
        <v>35</v>
      </c>
      <c r="J12" s="9">
        <v>56</v>
      </c>
      <c r="K12" s="9">
        <f t="shared" si="8"/>
        <v>91</v>
      </c>
      <c r="L12" s="13">
        <f t="shared" si="9"/>
        <v>0.21261682242990654</v>
      </c>
    </row>
    <row r="13" spans="1:12" ht="15" customHeight="1" x14ac:dyDescent="0.15">
      <c r="A13" s="8" t="s">
        <v>19</v>
      </c>
      <c r="B13" s="9">
        <v>64</v>
      </c>
      <c r="C13" s="9">
        <v>55</v>
      </c>
      <c r="D13" s="10">
        <f t="shared" si="5"/>
        <v>119</v>
      </c>
      <c r="E13" s="11">
        <v>25</v>
      </c>
      <c r="F13" s="9">
        <v>25</v>
      </c>
      <c r="G13" s="9">
        <f t="shared" si="6"/>
        <v>50</v>
      </c>
      <c r="H13" s="12">
        <f t="shared" si="7"/>
        <v>0.42016806722689076</v>
      </c>
      <c r="I13" s="11">
        <v>13</v>
      </c>
      <c r="J13" s="9">
        <v>17</v>
      </c>
      <c r="K13" s="9">
        <f t="shared" si="8"/>
        <v>30</v>
      </c>
      <c r="L13" s="13">
        <f t="shared" si="9"/>
        <v>0.25210084033613445</v>
      </c>
    </row>
    <row r="14" spans="1:12" ht="15" customHeight="1" x14ac:dyDescent="0.15">
      <c r="A14" s="8" t="s">
        <v>20</v>
      </c>
      <c r="B14" s="9">
        <v>190</v>
      </c>
      <c r="C14" s="9">
        <v>211</v>
      </c>
      <c r="D14" s="10">
        <f t="shared" si="5"/>
        <v>401</v>
      </c>
      <c r="E14" s="11">
        <v>54</v>
      </c>
      <c r="F14" s="9">
        <v>74</v>
      </c>
      <c r="G14" s="9">
        <f t="shared" si="6"/>
        <v>128</v>
      </c>
      <c r="H14" s="12">
        <f t="shared" si="7"/>
        <v>0.31920199501246882</v>
      </c>
      <c r="I14" s="11">
        <v>33</v>
      </c>
      <c r="J14" s="9">
        <v>52</v>
      </c>
      <c r="K14" s="9">
        <f t="shared" si="8"/>
        <v>85</v>
      </c>
      <c r="L14" s="13">
        <f t="shared" si="9"/>
        <v>0.21197007481296759</v>
      </c>
    </row>
    <row r="15" spans="1:12" ht="15" customHeight="1" x14ac:dyDescent="0.15">
      <c r="A15" s="8" t="s">
        <v>21</v>
      </c>
      <c r="B15" s="9">
        <v>218</v>
      </c>
      <c r="C15" s="9">
        <v>247</v>
      </c>
      <c r="D15" s="10">
        <f t="shared" si="5"/>
        <v>465</v>
      </c>
      <c r="E15" s="11">
        <v>64</v>
      </c>
      <c r="F15" s="9">
        <v>84</v>
      </c>
      <c r="G15" s="9">
        <f t="shared" si="6"/>
        <v>148</v>
      </c>
      <c r="H15" s="12">
        <f t="shared" si="7"/>
        <v>0.31827956989247314</v>
      </c>
      <c r="I15" s="11">
        <v>37</v>
      </c>
      <c r="J15" s="9">
        <v>51</v>
      </c>
      <c r="K15" s="9">
        <f t="shared" si="8"/>
        <v>88</v>
      </c>
      <c r="L15" s="13">
        <f t="shared" si="9"/>
        <v>0.18924731182795698</v>
      </c>
    </row>
    <row r="16" spans="1:12" ht="15" customHeight="1" x14ac:dyDescent="0.15">
      <c r="A16" s="8" t="s">
        <v>22</v>
      </c>
      <c r="B16" s="9">
        <v>1712</v>
      </c>
      <c r="C16" s="9">
        <v>1947</v>
      </c>
      <c r="D16" s="10">
        <f t="shared" si="5"/>
        <v>3659</v>
      </c>
      <c r="E16" s="11">
        <v>480</v>
      </c>
      <c r="F16" s="9">
        <v>639</v>
      </c>
      <c r="G16" s="9">
        <f t="shared" si="6"/>
        <v>1119</v>
      </c>
      <c r="H16" s="12">
        <f t="shared" si="7"/>
        <v>0.30582126264006559</v>
      </c>
      <c r="I16" s="11">
        <v>238</v>
      </c>
      <c r="J16" s="9">
        <v>395</v>
      </c>
      <c r="K16" s="9">
        <f t="shared" si="8"/>
        <v>633</v>
      </c>
      <c r="L16" s="13">
        <f t="shared" si="9"/>
        <v>0.17299808690899152</v>
      </c>
    </row>
    <row r="17" spans="1:12" ht="15" customHeight="1" x14ac:dyDescent="0.15">
      <c r="A17" s="8" t="s">
        <v>23</v>
      </c>
      <c r="B17" s="9">
        <v>486</v>
      </c>
      <c r="C17" s="9">
        <v>527</v>
      </c>
      <c r="D17" s="10">
        <f t="shared" si="5"/>
        <v>1013</v>
      </c>
      <c r="E17" s="11">
        <v>99</v>
      </c>
      <c r="F17" s="9">
        <v>136</v>
      </c>
      <c r="G17" s="9">
        <f t="shared" si="6"/>
        <v>235</v>
      </c>
      <c r="H17" s="12">
        <f t="shared" si="7"/>
        <v>0.23198420533070088</v>
      </c>
      <c r="I17" s="11">
        <v>47</v>
      </c>
      <c r="J17" s="9">
        <v>77</v>
      </c>
      <c r="K17" s="9">
        <f t="shared" si="8"/>
        <v>124</v>
      </c>
      <c r="L17" s="13">
        <f t="shared" si="9"/>
        <v>0.12240868706811452</v>
      </c>
    </row>
    <row r="18" spans="1:12" ht="15" customHeight="1" x14ac:dyDescent="0.15">
      <c r="A18" s="8" t="s">
        <v>24</v>
      </c>
      <c r="B18" s="9">
        <v>537</v>
      </c>
      <c r="C18" s="9">
        <v>502</v>
      </c>
      <c r="D18" s="10">
        <f t="shared" si="5"/>
        <v>1039</v>
      </c>
      <c r="E18" s="11">
        <v>154</v>
      </c>
      <c r="F18" s="9">
        <v>168</v>
      </c>
      <c r="G18" s="9">
        <f t="shared" si="6"/>
        <v>322</v>
      </c>
      <c r="H18" s="12">
        <f t="shared" si="7"/>
        <v>0.30991337824831566</v>
      </c>
      <c r="I18" s="11">
        <v>65</v>
      </c>
      <c r="J18" s="9">
        <v>91</v>
      </c>
      <c r="K18" s="9">
        <f t="shared" si="8"/>
        <v>156</v>
      </c>
      <c r="L18" s="13">
        <f t="shared" si="9"/>
        <v>0.15014436958614052</v>
      </c>
    </row>
    <row r="19" spans="1:12" ht="15" customHeight="1" x14ac:dyDescent="0.15">
      <c r="A19" s="8" t="s">
        <v>25</v>
      </c>
      <c r="B19" s="9">
        <v>504</v>
      </c>
      <c r="C19" s="8">
        <v>568</v>
      </c>
      <c r="D19" s="10">
        <f t="shared" si="5"/>
        <v>1072</v>
      </c>
      <c r="E19" s="11">
        <v>131</v>
      </c>
      <c r="F19" s="9">
        <v>174</v>
      </c>
      <c r="G19" s="9">
        <f t="shared" si="6"/>
        <v>305</v>
      </c>
      <c r="H19" s="12">
        <f t="shared" si="7"/>
        <v>0.28451492537313433</v>
      </c>
      <c r="I19" s="11">
        <v>77</v>
      </c>
      <c r="J19" s="9">
        <v>99</v>
      </c>
      <c r="K19" s="9">
        <f t="shared" si="8"/>
        <v>176</v>
      </c>
      <c r="L19" s="13">
        <f t="shared" si="9"/>
        <v>0.16417910447761194</v>
      </c>
    </row>
    <row r="20" spans="1:12" ht="15" customHeight="1" x14ac:dyDescent="0.15">
      <c r="A20" s="8" t="s">
        <v>26</v>
      </c>
      <c r="B20" s="9">
        <v>755</v>
      </c>
      <c r="C20" s="9">
        <v>831</v>
      </c>
      <c r="D20" s="10">
        <f t="shared" si="5"/>
        <v>1586</v>
      </c>
      <c r="E20" s="11">
        <v>257</v>
      </c>
      <c r="F20" s="9">
        <v>328</v>
      </c>
      <c r="G20" s="9">
        <f t="shared" si="6"/>
        <v>585</v>
      </c>
      <c r="H20" s="12">
        <f t="shared" si="7"/>
        <v>0.36885245901639346</v>
      </c>
      <c r="I20" s="11">
        <v>164</v>
      </c>
      <c r="J20" s="9">
        <v>216</v>
      </c>
      <c r="K20" s="9">
        <f t="shared" si="8"/>
        <v>380</v>
      </c>
      <c r="L20" s="13">
        <f t="shared" si="9"/>
        <v>0.23959646910466584</v>
      </c>
    </row>
    <row r="21" spans="1:12" ht="15" customHeight="1" x14ac:dyDescent="0.15">
      <c r="A21" s="8" t="s">
        <v>27</v>
      </c>
      <c r="B21" s="9">
        <v>1039</v>
      </c>
      <c r="C21" s="9">
        <v>1180</v>
      </c>
      <c r="D21" s="10">
        <f t="shared" si="5"/>
        <v>2219</v>
      </c>
      <c r="E21" s="11">
        <v>403</v>
      </c>
      <c r="F21" s="9">
        <v>518</v>
      </c>
      <c r="G21" s="9">
        <f t="shared" si="6"/>
        <v>921</v>
      </c>
      <c r="H21" s="12">
        <f t="shared" si="7"/>
        <v>0.41505182514646238</v>
      </c>
      <c r="I21" s="11">
        <v>260</v>
      </c>
      <c r="J21" s="9">
        <v>307</v>
      </c>
      <c r="K21" s="9">
        <f t="shared" si="8"/>
        <v>567</v>
      </c>
      <c r="L21" s="13">
        <f t="shared" si="9"/>
        <v>0.25552050473186122</v>
      </c>
    </row>
    <row r="22" spans="1:12" ht="15" customHeight="1" x14ac:dyDescent="0.15">
      <c r="A22" s="8" t="s">
        <v>28</v>
      </c>
      <c r="B22" s="9">
        <v>655</v>
      </c>
      <c r="C22" s="9">
        <v>796</v>
      </c>
      <c r="D22" s="10">
        <f t="shared" si="5"/>
        <v>1451</v>
      </c>
      <c r="E22" s="11">
        <v>259</v>
      </c>
      <c r="F22" s="9">
        <v>350</v>
      </c>
      <c r="G22" s="9">
        <f t="shared" si="6"/>
        <v>609</v>
      </c>
      <c r="H22" s="12">
        <f t="shared" si="7"/>
        <v>0.41971054445210199</v>
      </c>
      <c r="I22" s="11">
        <v>173</v>
      </c>
      <c r="J22" s="9">
        <v>243</v>
      </c>
      <c r="K22" s="9">
        <f t="shared" si="8"/>
        <v>416</v>
      </c>
      <c r="L22" s="13">
        <f t="shared" si="9"/>
        <v>0.2866988283942109</v>
      </c>
    </row>
    <row r="23" spans="1:12" ht="15" customHeight="1" x14ac:dyDescent="0.15">
      <c r="A23" s="8" t="s">
        <v>29</v>
      </c>
      <c r="B23" s="9">
        <v>266</v>
      </c>
      <c r="C23" s="9">
        <v>289</v>
      </c>
      <c r="D23" s="10">
        <f t="shared" si="5"/>
        <v>555</v>
      </c>
      <c r="E23" s="11">
        <v>83</v>
      </c>
      <c r="F23" s="9">
        <v>123</v>
      </c>
      <c r="G23" s="9">
        <f t="shared" si="6"/>
        <v>206</v>
      </c>
      <c r="H23" s="12">
        <f t="shared" si="7"/>
        <v>0.37117117117117115</v>
      </c>
      <c r="I23" s="11">
        <v>63</v>
      </c>
      <c r="J23" s="9">
        <v>91</v>
      </c>
      <c r="K23" s="9">
        <f t="shared" si="8"/>
        <v>154</v>
      </c>
      <c r="L23" s="13">
        <f t="shared" si="9"/>
        <v>0.27747747747747747</v>
      </c>
    </row>
    <row r="24" spans="1:12" ht="15" customHeight="1" x14ac:dyDescent="0.15">
      <c r="A24" s="8" t="s">
        <v>30</v>
      </c>
      <c r="B24" s="9">
        <v>1128</v>
      </c>
      <c r="C24" s="9">
        <v>1243</v>
      </c>
      <c r="D24" s="10">
        <f t="shared" si="5"/>
        <v>2371</v>
      </c>
      <c r="E24" s="11">
        <v>335</v>
      </c>
      <c r="F24" s="9">
        <v>433</v>
      </c>
      <c r="G24" s="9">
        <f t="shared" si="6"/>
        <v>768</v>
      </c>
      <c r="H24" s="12">
        <f t="shared" si="7"/>
        <v>0.32391396035428088</v>
      </c>
      <c r="I24" s="11">
        <v>209</v>
      </c>
      <c r="J24" s="9">
        <v>295</v>
      </c>
      <c r="K24" s="9">
        <f t="shared" si="8"/>
        <v>504</v>
      </c>
      <c r="L24" s="13">
        <f t="shared" si="9"/>
        <v>0.21256853648249685</v>
      </c>
    </row>
    <row r="25" spans="1:12" ht="15" customHeight="1" x14ac:dyDescent="0.15">
      <c r="A25" s="8" t="s">
        <v>31</v>
      </c>
      <c r="B25" s="9">
        <v>823</v>
      </c>
      <c r="C25" s="9">
        <v>899</v>
      </c>
      <c r="D25" s="10">
        <f t="shared" si="5"/>
        <v>1722</v>
      </c>
      <c r="E25" s="11">
        <v>199</v>
      </c>
      <c r="F25" s="9">
        <v>282</v>
      </c>
      <c r="G25" s="9">
        <f t="shared" si="6"/>
        <v>481</v>
      </c>
      <c r="H25" s="12">
        <f t="shared" si="7"/>
        <v>0.27932636469221833</v>
      </c>
      <c r="I25" s="11">
        <v>122</v>
      </c>
      <c r="J25" s="9">
        <v>189</v>
      </c>
      <c r="K25" s="9">
        <f t="shared" si="8"/>
        <v>311</v>
      </c>
      <c r="L25" s="13">
        <f t="shared" si="9"/>
        <v>0.18060394889663181</v>
      </c>
    </row>
    <row r="26" spans="1:12" ht="15" customHeight="1" x14ac:dyDescent="0.15">
      <c r="A26" s="8" t="s">
        <v>32</v>
      </c>
      <c r="B26" s="9">
        <v>431</v>
      </c>
      <c r="C26" s="9">
        <v>479</v>
      </c>
      <c r="D26" s="10">
        <f t="shared" si="5"/>
        <v>910</v>
      </c>
      <c r="E26" s="11">
        <v>111</v>
      </c>
      <c r="F26" s="9">
        <v>148</v>
      </c>
      <c r="G26" s="9">
        <f t="shared" si="6"/>
        <v>259</v>
      </c>
      <c r="H26" s="12">
        <f t="shared" si="7"/>
        <v>0.2846153846153846</v>
      </c>
      <c r="I26" s="11">
        <v>65</v>
      </c>
      <c r="J26" s="9">
        <v>89</v>
      </c>
      <c r="K26" s="9">
        <f t="shared" si="8"/>
        <v>154</v>
      </c>
      <c r="L26" s="13">
        <f t="shared" si="9"/>
        <v>0.16923076923076924</v>
      </c>
    </row>
    <row r="27" spans="1:12" ht="15" customHeight="1" x14ac:dyDescent="0.15">
      <c r="A27" s="8" t="s">
        <v>33</v>
      </c>
      <c r="B27" s="9">
        <v>791</v>
      </c>
      <c r="C27" s="9">
        <v>759</v>
      </c>
      <c r="D27" s="10">
        <f t="shared" si="5"/>
        <v>1550</v>
      </c>
      <c r="E27" s="11">
        <v>153</v>
      </c>
      <c r="F27" s="9">
        <v>186</v>
      </c>
      <c r="G27" s="9">
        <f t="shared" si="6"/>
        <v>339</v>
      </c>
      <c r="H27" s="12">
        <f t="shared" si="7"/>
        <v>0.21870967741935485</v>
      </c>
      <c r="I27" s="11">
        <v>85</v>
      </c>
      <c r="J27" s="9">
        <v>112</v>
      </c>
      <c r="K27" s="9">
        <f t="shared" si="8"/>
        <v>197</v>
      </c>
      <c r="L27" s="13">
        <f t="shared" si="9"/>
        <v>0.1270967741935484</v>
      </c>
    </row>
    <row r="28" spans="1:12" ht="15" customHeight="1" x14ac:dyDescent="0.15">
      <c r="A28" s="8" t="s">
        <v>34</v>
      </c>
      <c r="B28" s="9">
        <v>490</v>
      </c>
      <c r="C28" s="9">
        <v>540</v>
      </c>
      <c r="D28" s="10">
        <f t="shared" si="5"/>
        <v>1030</v>
      </c>
      <c r="E28" s="11">
        <v>128</v>
      </c>
      <c r="F28" s="9">
        <v>169</v>
      </c>
      <c r="G28" s="9">
        <f t="shared" si="6"/>
        <v>297</v>
      </c>
      <c r="H28" s="12">
        <f t="shared" si="7"/>
        <v>0.28834951456310681</v>
      </c>
      <c r="I28" s="11">
        <v>78</v>
      </c>
      <c r="J28" s="9">
        <v>103</v>
      </c>
      <c r="K28" s="9">
        <f t="shared" si="8"/>
        <v>181</v>
      </c>
      <c r="L28" s="13">
        <f t="shared" si="9"/>
        <v>0.17572815533980582</v>
      </c>
    </row>
    <row r="29" spans="1:12" ht="15" customHeight="1" x14ac:dyDescent="0.15">
      <c r="A29" s="8" t="s">
        <v>35</v>
      </c>
      <c r="B29" s="9">
        <v>448</v>
      </c>
      <c r="C29" s="9">
        <v>494</v>
      </c>
      <c r="D29" s="10">
        <f t="shared" si="5"/>
        <v>942</v>
      </c>
      <c r="E29" s="11">
        <v>221</v>
      </c>
      <c r="F29" s="9">
        <v>266</v>
      </c>
      <c r="G29" s="9">
        <f t="shared" si="6"/>
        <v>487</v>
      </c>
      <c r="H29" s="12">
        <f t="shared" si="7"/>
        <v>0.51698513800424628</v>
      </c>
      <c r="I29" s="11">
        <v>124</v>
      </c>
      <c r="J29" s="9">
        <v>146</v>
      </c>
      <c r="K29" s="9">
        <f t="shared" si="8"/>
        <v>270</v>
      </c>
      <c r="L29" s="13">
        <f t="shared" si="9"/>
        <v>0.28662420382165604</v>
      </c>
    </row>
    <row r="30" spans="1:12" ht="15" customHeight="1" x14ac:dyDescent="0.15">
      <c r="A30" s="8" t="s">
        <v>36</v>
      </c>
      <c r="B30" s="9">
        <v>3303</v>
      </c>
      <c r="C30" s="9">
        <v>3505</v>
      </c>
      <c r="D30" s="10">
        <f t="shared" si="5"/>
        <v>6808</v>
      </c>
      <c r="E30" s="11">
        <v>676</v>
      </c>
      <c r="F30" s="9">
        <v>937</v>
      </c>
      <c r="G30" s="9">
        <f t="shared" si="6"/>
        <v>1613</v>
      </c>
      <c r="H30" s="12">
        <f t="shared" si="7"/>
        <v>0.23692714453584018</v>
      </c>
      <c r="I30" s="11">
        <v>366</v>
      </c>
      <c r="J30" s="9">
        <v>596</v>
      </c>
      <c r="K30" s="9">
        <f t="shared" si="8"/>
        <v>962</v>
      </c>
      <c r="L30" s="13">
        <f t="shared" si="9"/>
        <v>0.14130434782608695</v>
      </c>
    </row>
    <row r="31" spans="1:12" ht="15" customHeight="1" x14ac:dyDescent="0.15">
      <c r="A31" s="8" t="s">
        <v>37</v>
      </c>
      <c r="B31" s="9">
        <v>763</v>
      </c>
      <c r="C31" s="9">
        <v>868</v>
      </c>
      <c r="D31" s="10">
        <f t="shared" si="5"/>
        <v>1631</v>
      </c>
      <c r="E31" s="11">
        <v>122</v>
      </c>
      <c r="F31" s="9">
        <v>173</v>
      </c>
      <c r="G31" s="9">
        <f t="shared" si="6"/>
        <v>295</v>
      </c>
      <c r="H31" s="12">
        <f t="shared" si="7"/>
        <v>0.18087063151440833</v>
      </c>
      <c r="I31" s="11">
        <v>48</v>
      </c>
      <c r="J31" s="9">
        <v>85</v>
      </c>
      <c r="K31" s="9">
        <f t="shared" si="8"/>
        <v>133</v>
      </c>
      <c r="L31" s="13">
        <f t="shared" si="9"/>
        <v>8.15450643776824E-2</v>
      </c>
    </row>
    <row r="32" spans="1:12" ht="15" customHeight="1" x14ac:dyDescent="0.15">
      <c r="A32" s="8" t="s">
        <v>38</v>
      </c>
      <c r="B32" s="9">
        <v>1567</v>
      </c>
      <c r="C32" s="9">
        <v>1774</v>
      </c>
      <c r="D32" s="10">
        <f t="shared" si="5"/>
        <v>3341</v>
      </c>
      <c r="E32" s="11">
        <v>368</v>
      </c>
      <c r="F32" s="9">
        <v>468</v>
      </c>
      <c r="G32" s="9">
        <f t="shared" si="6"/>
        <v>836</v>
      </c>
      <c r="H32" s="12">
        <f t="shared" si="7"/>
        <v>0.25022448368751871</v>
      </c>
      <c r="I32" s="11">
        <v>197</v>
      </c>
      <c r="J32" s="9">
        <v>290</v>
      </c>
      <c r="K32" s="9">
        <f t="shared" si="8"/>
        <v>487</v>
      </c>
      <c r="L32" s="13">
        <f t="shared" si="9"/>
        <v>0.1457647410954804</v>
      </c>
    </row>
    <row r="33" spans="1:12" ht="15" customHeight="1" x14ac:dyDescent="0.15">
      <c r="A33" s="8" t="s">
        <v>39</v>
      </c>
      <c r="B33" s="9">
        <v>189</v>
      </c>
      <c r="C33" s="9">
        <v>235</v>
      </c>
      <c r="D33" s="10">
        <f t="shared" si="5"/>
        <v>424</v>
      </c>
      <c r="E33" s="11">
        <v>71</v>
      </c>
      <c r="F33" s="9">
        <v>111</v>
      </c>
      <c r="G33" s="9">
        <f t="shared" si="6"/>
        <v>182</v>
      </c>
      <c r="H33" s="12">
        <f t="shared" si="7"/>
        <v>0.42924528301886794</v>
      </c>
      <c r="I33" s="11">
        <v>52</v>
      </c>
      <c r="J33" s="9">
        <v>86</v>
      </c>
      <c r="K33" s="9">
        <f t="shared" si="8"/>
        <v>138</v>
      </c>
      <c r="L33" s="13">
        <f t="shared" si="9"/>
        <v>0.32547169811320753</v>
      </c>
    </row>
    <row r="34" spans="1:12" ht="15" customHeight="1" x14ac:dyDescent="0.15">
      <c r="A34" s="8" t="s">
        <v>40</v>
      </c>
      <c r="B34" s="9">
        <v>685</v>
      </c>
      <c r="C34" s="9">
        <v>599</v>
      </c>
      <c r="D34" s="10">
        <f t="shared" si="5"/>
        <v>1284</v>
      </c>
      <c r="E34" s="11">
        <v>144</v>
      </c>
      <c r="F34" s="9">
        <v>175</v>
      </c>
      <c r="G34" s="9">
        <f t="shared" si="6"/>
        <v>319</v>
      </c>
      <c r="H34" s="12">
        <f t="shared" si="7"/>
        <v>0.24844236760124611</v>
      </c>
      <c r="I34" s="11">
        <v>58</v>
      </c>
      <c r="J34" s="9">
        <v>93</v>
      </c>
      <c r="K34" s="9">
        <f t="shared" si="8"/>
        <v>151</v>
      </c>
      <c r="L34" s="13">
        <f t="shared" si="9"/>
        <v>0.117601246105919</v>
      </c>
    </row>
    <row r="35" spans="1:12" ht="15" customHeight="1" x14ac:dyDescent="0.15">
      <c r="A35" s="8" t="s">
        <v>41</v>
      </c>
      <c r="B35" s="9">
        <v>559</v>
      </c>
      <c r="C35" s="9">
        <v>574</v>
      </c>
      <c r="D35" s="10">
        <f t="shared" si="5"/>
        <v>1133</v>
      </c>
      <c r="E35" s="11">
        <v>92</v>
      </c>
      <c r="F35" s="9">
        <v>134</v>
      </c>
      <c r="G35" s="9">
        <f t="shared" si="6"/>
        <v>226</v>
      </c>
      <c r="H35" s="12">
        <f t="shared" si="7"/>
        <v>0.19947043248014121</v>
      </c>
      <c r="I35" s="11">
        <v>38</v>
      </c>
      <c r="J35" s="9">
        <v>71</v>
      </c>
      <c r="K35" s="9">
        <f t="shared" si="8"/>
        <v>109</v>
      </c>
      <c r="L35" s="13">
        <f t="shared" si="9"/>
        <v>9.6204766107678724E-2</v>
      </c>
    </row>
    <row r="36" spans="1:12" ht="15" customHeight="1" x14ac:dyDescent="0.15">
      <c r="A36" s="8" t="s">
        <v>42</v>
      </c>
      <c r="B36" s="9">
        <v>597</v>
      </c>
      <c r="C36" s="9">
        <v>651</v>
      </c>
      <c r="D36" s="10">
        <f t="shared" si="5"/>
        <v>1248</v>
      </c>
      <c r="E36" s="11">
        <v>125</v>
      </c>
      <c r="F36" s="8">
        <v>167</v>
      </c>
      <c r="G36" s="9">
        <f t="shared" si="6"/>
        <v>292</v>
      </c>
      <c r="H36" s="12">
        <f t="shared" si="7"/>
        <v>0.23397435897435898</v>
      </c>
      <c r="I36" s="11">
        <v>77</v>
      </c>
      <c r="J36" s="9">
        <v>97</v>
      </c>
      <c r="K36" s="9">
        <f t="shared" si="8"/>
        <v>174</v>
      </c>
      <c r="L36" s="13">
        <f t="shared" si="9"/>
        <v>0.13942307692307693</v>
      </c>
    </row>
    <row r="37" spans="1:12" ht="15" customHeight="1" x14ac:dyDescent="0.15">
      <c r="A37" s="8" t="s">
        <v>43</v>
      </c>
      <c r="B37" s="9">
        <v>310</v>
      </c>
      <c r="C37" s="9">
        <v>379</v>
      </c>
      <c r="D37" s="10">
        <f t="shared" si="5"/>
        <v>689</v>
      </c>
      <c r="E37" s="11">
        <v>75</v>
      </c>
      <c r="F37" s="9">
        <v>114</v>
      </c>
      <c r="G37" s="9">
        <f t="shared" si="6"/>
        <v>189</v>
      </c>
      <c r="H37" s="12">
        <f t="shared" si="7"/>
        <v>0.27431059506531202</v>
      </c>
      <c r="I37" s="11">
        <v>34</v>
      </c>
      <c r="J37" s="8">
        <v>73</v>
      </c>
      <c r="K37" s="9">
        <f t="shared" si="8"/>
        <v>107</v>
      </c>
      <c r="L37" s="13">
        <f t="shared" si="9"/>
        <v>0.15529753265602322</v>
      </c>
    </row>
    <row r="38" spans="1:12" ht="15" customHeight="1" x14ac:dyDescent="0.15">
      <c r="A38" s="8" t="s">
        <v>44</v>
      </c>
      <c r="B38" s="9">
        <v>3921</v>
      </c>
      <c r="C38" s="9">
        <v>4195</v>
      </c>
      <c r="D38" s="10">
        <f t="shared" si="5"/>
        <v>8116</v>
      </c>
      <c r="E38" s="11">
        <v>648</v>
      </c>
      <c r="F38" s="9">
        <v>868</v>
      </c>
      <c r="G38" s="9">
        <f t="shared" si="6"/>
        <v>1516</v>
      </c>
      <c r="H38" s="12">
        <f t="shared" si="7"/>
        <v>0.18679152291769344</v>
      </c>
      <c r="I38" s="11">
        <v>305</v>
      </c>
      <c r="J38" s="9">
        <v>484</v>
      </c>
      <c r="K38" s="9">
        <f t="shared" si="8"/>
        <v>789</v>
      </c>
      <c r="L38" s="13">
        <f t="shared" si="9"/>
        <v>9.7215377033021189E-2</v>
      </c>
    </row>
    <row r="39" spans="1:12" ht="15" customHeight="1" x14ac:dyDescent="0.15">
      <c r="A39" s="8" t="s">
        <v>45</v>
      </c>
      <c r="B39" s="9">
        <v>759</v>
      </c>
      <c r="C39" s="9">
        <v>962</v>
      </c>
      <c r="D39" s="10">
        <f t="shared" si="5"/>
        <v>1721</v>
      </c>
      <c r="E39" s="11">
        <v>245</v>
      </c>
      <c r="F39" s="9">
        <v>378</v>
      </c>
      <c r="G39" s="9">
        <f t="shared" si="6"/>
        <v>623</v>
      </c>
      <c r="H39" s="12">
        <f t="shared" si="7"/>
        <v>0.36199883788495063</v>
      </c>
      <c r="I39" s="11">
        <v>148</v>
      </c>
      <c r="J39" s="9">
        <v>284</v>
      </c>
      <c r="K39" s="9">
        <f t="shared" si="8"/>
        <v>432</v>
      </c>
      <c r="L39" s="13">
        <f t="shared" si="9"/>
        <v>0.25101685066821616</v>
      </c>
    </row>
    <row r="40" spans="1:12" ht="15" customHeight="1" x14ac:dyDescent="0.15">
      <c r="A40" s="8" t="s">
        <v>46</v>
      </c>
      <c r="B40" s="9">
        <v>1179</v>
      </c>
      <c r="C40" s="9">
        <v>1276</v>
      </c>
      <c r="D40" s="10">
        <f t="shared" si="5"/>
        <v>2455</v>
      </c>
      <c r="E40" s="11">
        <v>169</v>
      </c>
      <c r="F40" s="9">
        <v>228</v>
      </c>
      <c r="G40" s="9">
        <f t="shared" si="6"/>
        <v>397</v>
      </c>
      <c r="H40" s="12">
        <f t="shared" si="7"/>
        <v>0.16171079429735236</v>
      </c>
      <c r="I40" s="11">
        <v>93</v>
      </c>
      <c r="J40" s="9">
        <v>149</v>
      </c>
      <c r="K40" s="9">
        <f t="shared" si="8"/>
        <v>242</v>
      </c>
      <c r="L40" s="13">
        <f t="shared" si="9"/>
        <v>9.8574338085539712E-2</v>
      </c>
    </row>
    <row r="41" spans="1:12" ht="15" customHeight="1" x14ac:dyDescent="0.15">
      <c r="A41" s="8" t="s">
        <v>47</v>
      </c>
      <c r="B41" s="9">
        <v>418</v>
      </c>
      <c r="C41" s="9">
        <v>450</v>
      </c>
      <c r="D41" s="10">
        <f t="shared" si="5"/>
        <v>868</v>
      </c>
      <c r="E41" s="11">
        <v>214</v>
      </c>
      <c r="F41" s="9">
        <v>239</v>
      </c>
      <c r="G41" s="9">
        <f t="shared" si="6"/>
        <v>453</v>
      </c>
      <c r="H41" s="12">
        <f t="shared" si="7"/>
        <v>0.52188940092165903</v>
      </c>
      <c r="I41" s="11">
        <v>150</v>
      </c>
      <c r="J41" s="9">
        <v>149</v>
      </c>
      <c r="K41" s="9">
        <f t="shared" si="8"/>
        <v>299</v>
      </c>
      <c r="L41" s="13">
        <f t="shared" si="9"/>
        <v>0.34447004608294929</v>
      </c>
    </row>
    <row r="42" spans="1:12" ht="15" customHeight="1" x14ac:dyDescent="0.15">
      <c r="A42" s="8" t="s">
        <v>48</v>
      </c>
      <c r="B42" s="9">
        <v>270</v>
      </c>
      <c r="C42" s="9">
        <v>307</v>
      </c>
      <c r="D42" s="10">
        <f t="shared" si="5"/>
        <v>577</v>
      </c>
      <c r="E42" s="11">
        <v>113</v>
      </c>
      <c r="F42" s="9">
        <v>137</v>
      </c>
      <c r="G42" s="9">
        <f t="shared" si="6"/>
        <v>250</v>
      </c>
      <c r="H42" s="12">
        <f t="shared" si="7"/>
        <v>0.43327556325823224</v>
      </c>
      <c r="I42" s="11">
        <v>78</v>
      </c>
      <c r="J42" s="9">
        <v>85</v>
      </c>
      <c r="K42" s="9">
        <f t="shared" si="8"/>
        <v>163</v>
      </c>
      <c r="L42" s="13">
        <f t="shared" si="9"/>
        <v>0.28249566724436742</v>
      </c>
    </row>
    <row r="43" spans="1:12" ht="15" customHeight="1" x14ac:dyDescent="0.15">
      <c r="A43" s="8" t="s">
        <v>49</v>
      </c>
      <c r="B43" s="9">
        <v>156</v>
      </c>
      <c r="C43" s="9">
        <v>162</v>
      </c>
      <c r="D43" s="10">
        <f t="shared" si="5"/>
        <v>318</v>
      </c>
      <c r="E43" s="11">
        <v>57</v>
      </c>
      <c r="F43" s="9">
        <v>77</v>
      </c>
      <c r="G43" s="9">
        <f t="shared" si="6"/>
        <v>134</v>
      </c>
      <c r="H43" s="12">
        <f t="shared" si="7"/>
        <v>0.42138364779874216</v>
      </c>
      <c r="I43" s="11">
        <v>49</v>
      </c>
      <c r="J43" s="9">
        <v>58</v>
      </c>
      <c r="K43" s="9">
        <f t="shared" si="8"/>
        <v>107</v>
      </c>
      <c r="L43" s="13">
        <f t="shared" si="9"/>
        <v>0.33647798742138363</v>
      </c>
    </row>
    <row r="44" spans="1:12" ht="15" customHeight="1" x14ac:dyDescent="0.15">
      <c r="A44" s="8" t="s">
        <v>50</v>
      </c>
      <c r="B44" s="9">
        <v>1777</v>
      </c>
      <c r="C44" s="9">
        <v>1806</v>
      </c>
      <c r="D44" s="10">
        <f t="shared" si="5"/>
        <v>3583</v>
      </c>
      <c r="E44" s="11">
        <v>247</v>
      </c>
      <c r="F44" s="9">
        <v>315</v>
      </c>
      <c r="G44" s="9">
        <f t="shared" si="6"/>
        <v>562</v>
      </c>
      <c r="H44" s="12">
        <f t="shared" si="7"/>
        <v>0.15685180016745745</v>
      </c>
      <c r="I44" s="11">
        <v>114</v>
      </c>
      <c r="J44" s="9">
        <v>178</v>
      </c>
      <c r="K44" s="9">
        <f t="shared" si="8"/>
        <v>292</v>
      </c>
      <c r="L44" s="13">
        <f t="shared" si="9"/>
        <v>8.1495953111917388E-2</v>
      </c>
    </row>
    <row r="45" spans="1:12" ht="15" customHeight="1" x14ac:dyDescent="0.15">
      <c r="A45" s="8" t="s">
        <v>51</v>
      </c>
      <c r="B45" s="9">
        <v>683</v>
      </c>
      <c r="C45" s="9">
        <v>807</v>
      </c>
      <c r="D45" s="10">
        <f t="shared" si="5"/>
        <v>1490</v>
      </c>
      <c r="E45" s="11">
        <v>252</v>
      </c>
      <c r="F45" s="9">
        <v>354</v>
      </c>
      <c r="G45" s="9">
        <f t="shared" si="6"/>
        <v>606</v>
      </c>
      <c r="H45" s="12">
        <f t="shared" si="7"/>
        <v>0.40671140939597317</v>
      </c>
      <c r="I45" s="11">
        <v>184</v>
      </c>
      <c r="J45" s="9">
        <v>257</v>
      </c>
      <c r="K45" s="9">
        <f t="shared" si="8"/>
        <v>441</v>
      </c>
      <c r="L45" s="13">
        <f t="shared" si="9"/>
        <v>0.29597315436241611</v>
      </c>
    </row>
    <row r="46" spans="1:12" ht="15" customHeight="1" x14ac:dyDescent="0.15">
      <c r="A46" s="8" t="s">
        <v>52</v>
      </c>
      <c r="B46" s="9">
        <v>1886</v>
      </c>
      <c r="C46" s="9">
        <v>1940</v>
      </c>
      <c r="D46" s="10">
        <f t="shared" si="5"/>
        <v>3826</v>
      </c>
      <c r="E46" s="11">
        <v>350</v>
      </c>
      <c r="F46" s="9">
        <v>428</v>
      </c>
      <c r="G46" s="9">
        <f t="shared" si="6"/>
        <v>778</v>
      </c>
      <c r="H46" s="12">
        <f t="shared" si="7"/>
        <v>0.20334553058024046</v>
      </c>
      <c r="I46" s="11">
        <v>180</v>
      </c>
      <c r="J46" s="9">
        <v>246</v>
      </c>
      <c r="K46" s="9">
        <f t="shared" si="8"/>
        <v>426</v>
      </c>
      <c r="L46" s="13">
        <f t="shared" si="9"/>
        <v>0.1113434396236278</v>
      </c>
    </row>
    <row r="47" spans="1:12" ht="15" customHeight="1" x14ac:dyDescent="0.15">
      <c r="A47" s="8" t="s">
        <v>53</v>
      </c>
      <c r="B47" s="9">
        <v>1162</v>
      </c>
      <c r="C47" s="9">
        <v>1385</v>
      </c>
      <c r="D47" s="10">
        <f t="shared" si="5"/>
        <v>2547</v>
      </c>
      <c r="E47" s="27">
        <v>421</v>
      </c>
      <c r="F47" s="9">
        <v>582</v>
      </c>
      <c r="G47" s="9">
        <f t="shared" si="6"/>
        <v>1003</v>
      </c>
      <c r="H47" s="12">
        <f t="shared" si="7"/>
        <v>0.39379662347860228</v>
      </c>
      <c r="I47" s="11">
        <v>298</v>
      </c>
      <c r="J47" s="9">
        <v>390</v>
      </c>
      <c r="K47" s="9">
        <f t="shared" si="8"/>
        <v>688</v>
      </c>
      <c r="L47" s="13">
        <f t="shared" si="9"/>
        <v>0.27012171181782491</v>
      </c>
    </row>
    <row r="48" spans="1:12" ht="15" customHeight="1" thickBot="1" x14ac:dyDescent="0.2">
      <c r="A48" s="26"/>
      <c r="B48" s="21"/>
      <c r="C48" s="21"/>
      <c r="D48" s="22"/>
      <c r="E48" s="20"/>
      <c r="F48" s="28"/>
      <c r="G48" s="23"/>
      <c r="H48" s="24"/>
      <c r="I48" s="23"/>
      <c r="J48" s="21"/>
      <c r="K48" s="21"/>
      <c r="L48" s="25"/>
    </row>
    <row r="49" spans="1:12" ht="15" customHeight="1" thickBot="1" x14ac:dyDescent="0.2">
      <c r="A49" s="14" t="s">
        <v>9</v>
      </c>
      <c r="B49" s="15">
        <f>SUM(B4:B48)</f>
        <v>34246</v>
      </c>
      <c r="C49" s="15">
        <f>SUM(C4:C48)</f>
        <v>37315</v>
      </c>
      <c r="D49" s="16">
        <f>SUM(B49:C49)</f>
        <v>71561</v>
      </c>
      <c r="E49" s="17">
        <f>SUM(E4:E48)</f>
        <v>8654</v>
      </c>
      <c r="F49" s="15">
        <f>SUM(F4:F47)</f>
        <v>11510</v>
      </c>
      <c r="G49" s="15">
        <f>SUM(E49:F49)</f>
        <v>20164</v>
      </c>
      <c r="H49" s="18">
        <f>G49/D49</f>
        <v>0.28177359176087535</v>
      </c>
      <c r="I49" s="17">
        <f>SUM(I4:I48)</f>
        <v>4962</v>
      </c>
      <c r="J49" s="15">
        <f>SUM(J4:J48)</f>
        <v>7236</v>
      </c>
      <c r="K49" s="15">
        <f>SUM(I49:J49)</f>
        <v>12198</v>
      </c>
      <c r="L49" s="19">
        <f>K49/D49</f>
        <v>0.17045597462304887</v>
      </c>
    </row>
    <row r="50" spans="1:12" x14ac:dyDescent="0.15">
      <c r="A50" s="56" t="s">
        <v>58</v>
      </c>
      <c r="E50" s="62"/>
      <c r="F50" s="62"/>
      <c r="G50" s="62"/>
    </row>
    <row r="51" spans="1:12" x14ac:dyDescent="0.15">
      <c r="A51" s="55"/>
    </row>
  </sheetData>
  <mergeCells count="7">
    <mergeCell ref="I1:L1"/>
    <mergeCell ref="A2:A3"/>
    <mergeCell ref="B2:D2"/>
    <mergeCell ref="E2:G2"/>
    <mergeCell ref="H2:H3"/>
    <mergeCell ref="I2:K2"/>
    <mergeCell ref="L2:L3"/>
  </mergeCells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人口統計表（高齢者人口及び高齢化率）令和7年度</vt:lpstr>
      <vt:lpstr>区自治会順R7.9.30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常岡　宥希</dc:creator>
  <cp:lastModifiedBy>大塚　はる菜</cp:lastModifiedBy>
  <cp:lastPrinted>2026-06-30T05:19:47Z</cp:lastPrinted>
  <dcterms:created xsi:type="dcterms:W3CDTF">2016-05-08T01:22:47Z</dcterms:created>
  <dcterms:modified xsi:type="dcterms:W3CDTF">2026-06-30T05:19:59Z</dcterms:modified>
</cp:coreProperties>
</file>