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dzl-profile2101\lgredirect$\740\Desktop\"/>
    </mc:Choice>
  </mc:AlternateContent>
  <bookViews>
    <workbookView xWindow="0" yWindow="705" windowWidth="12870" windowHeight="4635" tabRatio="694"/>
  </bookViews>
  <sheets>
    <sheet name="R7～10" sheetId="13" r:id="rId1"/>
    <sheet name="R3～6" sheetId="12" r:id="rId2"/>
    <sheet name="H29～R2" sheetId="11" r:id="rId3"/>
    <sheet name="H25～28" sheetId="10" r:id="rId4"/>
    <sheet name="H21～24" sheetId="8" r:id="rId5"/>
    <sheet name="H17～20" sheetId="7" r:id="rId6"/>
    <sheet name="H13～16" sheetId="1" r:id="rId7"/>
    <sheet name="H9～12" sheetId="4" r:id="rId8"/>
    <sheet name="H5～8" sheetId="5" r:id="rId9"/>
    <sheet name="H1～4" sheetId="6" r:id="rId10"/>
  </sheets>
  <calcPr calcId="162913"/>
</workbook>
</file>

<file path=xl/sharedStrings.xml><?xml version="1.0" encoding="utf-8"?>
<sst xmlns="http://schemas.openxmlformats.org/spreadsheetml/2006/main" count="1318" uniqueCount="87">
  <si>
    <t>太宰府市人口統計表</t>
    <rPh sb="0" eb="4">
      <t>ダザイフシ</t>
    </rPh>
    <rPh sb="4" eb="6">
      <t>ジンコウ</t>
    </rPh>
    <rPh sb="6" eb="8">
      <t>トウケイ</t>
    </rPh>
    <rPh sb="8" eb="9">
      <t>ヒョウ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</si>
  <si>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</si>
  <si>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</si>
  <si>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</si>
  <si>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</si>
  <si>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４月末日</t>
    <rPh sb="1" eb="2">
      <t>ガツ</t>
    </rPh>
    <rPh sb="2" eb="3">
      <t>マツ</t>
    </rPh>
    <rPh sb="3" eb="4">
      <t>ヒ</t>
    </rPh>
    <phoneticPr fontId="2"/>
  </si>
  <si>
    <t>５月末日</t>
    <rPh sb="1" eb="2">
      <t>ガツ</t>
    </rPh>
    <rPh sb="2" eb="3">
      <t>マツ</t>
    </rPh>
    <rPh sb="3" eb="4">
      <t>ヒ</t>
    </rPh>
    <phoneticPr fontId="2"/>
  </si>
  <si>
    <t>６月末日</t>
    <rPh sb="1" eb="2">
      <t>ガツ</t>
    </rPh>
    <rPh sb="2" eb="3">
      <t>マツ</t>
    </rPh>
    <rPh sb="3" eb="4">
      <t>ヒ</t>
    </rPh>
    <phoneticPr fontId="2"/>
  </si>
  <si>
    <t>７月末日</t>
    <rPh sb="1" eb="2">
      <t>ガツ</t>
    </rPh>
    <rPh sb="2" eb="3">
      <t>マツ</t>
    </rPh>
    <rPh sb="3" eb="4">
      <t>ヒ</t>
    </rPh>
    <phoneticPr fontId="2"/>
  </si>
  <si>
    <t>８月末日</t>
    <rPh sb="1" eb="2">
      <t>ガツ</t>
    </rPh>
    <rPh sb="2" eb="3">
      <t>マツ</t>
    </rPh>
    <rPh sb="3" eb="4">
      <t>ヒ</t>
    </rPh>
    <phoneticPr fontId="2"/>
  </si>
  <si>
    <t>９月末日</t>
    <rPh sb="1" eb="2">
      <t>ガツ</t>
    </rPh>
    <rPh sb="2" eb="3">
      <t>マツ</t>
    </rPh>
    <rPh sb="3" eb="4">
      <t>ヒ</t>
    </rPh>
    <phoneticPr fontId="2"/>
  </si>
  <si>
    <t>１０月末日</t>
    <rPh sb="2" eb="3">
      <t>ガツ</t>
    </rPh>
    <rPh sb="3" eb="4">
      <t>マツ</t>
    </rPh>
    <rPh sb="4" eb="5">
      <t>ヒ</t>
    </rPh>
    <phoneticPr fontId="2"/>
  </si>
  <si>
    <t>１１月末日</t>
    <rPh sb="2" eb="3">
      <t>ガツ</t>
    </rPh>
    <rPh sb="3" eb="4">
      <t>マツ</t>
    </rPh>
    <rPh sb="4" eb="5">
      <t>ヒ</t>
    </rPh>
    <phoneticPr fontId="2"/>
  </si>
  <si>
    <t>１２月末日</t>
    <rPh sb="2" eb="3">
      <t>ガツ</t>
    </rPh>
    <rPh sb="3" eb="4">
      <t>マツ</t>
    </rPh>
    <rPh sb="4" eb="5">
      <t>ヒ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</si>
  <si>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</si>
  <si>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</si>
  <si>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</si>
  <si>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t>前年度末対比</t>
    <rPh sb="0" eb="3">
      <t>ゼンネンド</t>
    </rPh>
    <rPh sb="3" eb="4">
      <t>マツ</t>
    </rPh>
    <rPh sb="4" eb="6">
      <t>タイヒ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</si>
  <si>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</si>
  <si>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</si>
  <si>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</si>
  <si>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</si>
  <si>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期日</t>
    <rPh sb="0" eb="2">
      <t>キジツ</t>
    </rPh>
    <phoneticPr fontId="2"/>
  </si>
  <si>
    <t>前月対比世帯数</t>
    <rPh sb="0" eb="1">
      <t>マエ</t>
    </rPh>
    <rPh sb="1" eb="2">
      <t>ヅキ</t>
    </rPh>
    <rPh sb="2" eb="4">
      <t>タイヒ</t>
    </rPh>
    <rPh sb="4" eb="7">
      <t>セタイスウ</t>
    </rPh>
    <phoneticPr fontId="2"/>
  </si>
  <si>
    <t>前月対比人口</t>
    <rPh sb="0" eb="1">
      <t>マエ</t>
    </rPh>
    <rPh sb="1" eb="2">
      <t>ヅキ</t>
    </rPh>
    <rPh sb="2" eb="4">
      <t>タイヒ</t>
    </rPh>
    <rPh sb="4" eb="6">
      <t>ジンコウ</t>
    </rPh>
    <phoneticPr fontId="2"/>
  </si>
  <si>
    <t>平成１６年度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</si>
  <si>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</si>
  <si>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</si>
  <si>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</si>
  <si>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</si>
  <si>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</si>
  <si>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</si>
  <si>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</si>
  <si>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</si>
  <si>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平成１年度</t>
    <rPh sb="0" eb="2">
      <t>ヘイセイ</t>
    </rPh>
    <rPh sb="3" eb="5">
      <t>ネンド</t>
    </rPh>
    <phoneticPr fontId="2"/>
  </si>
  <si>
    <t>平成２年度</t>
    <rPh sb="0" eb="2">
      <t>ヘイセイ</t>
    </rPh>
    <rPh sb="3" eb="5">
      <t>ネンド</t>
    </rPh>
    <phoneticPr fontId="2"/>
  </si>
  <si>
    <t>平成３年度</t>
    <rPh sb="0" eb="2">
      <t>ヘイセイ</t>
    </rPh>
    <rPh sb="3" eb="5">
      <t>ネンド</t>
    </rPh>
    <phoneticPr fontId="2"/>
  </si>
  <si>
    <t>平成４年度</t>
    <rPh sb="0" eb="2">
      <t>ヘイセイ</t>
    </rPh>
    <rPh sb="3" eb="5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</si>
  <si>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</si>
  <si>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</si>
  <si>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</si>
  <si>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</si>
  <si>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※住基ネットテストデータを除く</t>
    <rPh sb="1" eb="3">
      <t>ジュウキ</t>
    </rPh>
    <rPh sb="13" eb="14">
      <t>ノゾ</t>
    </rPh>
    <phoneticPr fontId="2"/>
  </si>
  <si>
    <t>平
成
21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</si>
  <si>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22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</si>
  <si>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23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</si>
  <si>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24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</si>
  <si>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対前月
世帯数</t>
    <rPh sb="1" eb="2">
      <t>マエ</t>
    </rPh>
    <rPh sb="2" eb="3">
      <t>ヅキ</t>
    </rPh>
    <rPh sb="4" eb="7">
      <t>セタイスウ</t>
    </rPh>
    <phoneticPr fontId="2"/>
  </si>
  <si>
    <t>対前月
人口</t>
    <rPh sb="1" eb="2">
      <t>マエ</t>
    </rPh>
    <rPh sb="2" eb="3">
      <t>ヅキ</t>
    </rPh>
    <rPh sb="4" eb="6">
      <t>ジンコウ</t>
    </rPh>
    <phoneticPr fontId="2"/>
  </si>
  <si>
    <t>10月末日</t>
    <rPh sb="2" eb="3">
      <t>ガツ</t>
    </rPh>
    <rPh sb="3" eb="4">
      <t>マツ</t>
    </rPh>
    <rPh sb="4" eb="5">
      <t>ヒ</t>
    </rPh>
    <phoneticPr fontId="2"/>
  </si>
  <si>
    <t>11月末日</t>
    <rPh sb="2" eb="3">
      <t>ガツ</t>
    </rPh>
    <rPh sb="3" eb="4">
      <t>マツ</t>
    </rPh>
    <rPh sb="4" eb="5">
      <t>ヒ</t>
    </rPh>
    <phoneticPr fontId="2"/>
  </si>
  <si>
    <t>12月末日</t>
    <rPh sb="2" eb="3">
      <t>ガツ</t>
    </rPh>
    <rPh sb="3" eb="4">
      <t>マツ</t>
    </rPh>
    <rPh sb="4" eb="5">
      <t>ヒ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</si>
  <si>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※1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</si>
  <si>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※2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</si>
  <si>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※3</t>
    </r>
    <rPh sb="0" eb="3">
      <t>セタイスウ</t>
    </rPh>
    <phoneticPr fontId="2"/>
  </si>
  <si>
    <r>
      <t>住民基本台帳登録者数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住民基本台帳登録者数中日本人数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rPh sb="32" eb="33">
      <t>ナカ</t>
    </rPh>
    <rPh sb="33" eb="36">
      <t>ニホンジン</t>
    </rPh>
    <rPh sb="36" eb="37">
      <t>スウ</t>
    </rPh>
    <phoneticPr fontId="2"/>
  </si>
  <si>
    <r>
      <t>外国人登録者数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住民基本台帳登録者数中外国人数</t>
    </r>
    <r>
      <rPr>
        <sz val="10"/>
        <rFont val="ＭＳ Ｐゴシック"/>
        <family val="3"/>
        <charset val="128"/>
      </rPr>
      <t>（平成24年７月以降）</t>
    </r>
    <rPh sb="0" eb="2">
      <t>ガイコク</t>
    </rPh>
    <rPh sb="2" eb="3">
      <t>ジン</t>
    </rPh>
    <rPh sb="3" eb="5">
      <t>トウロク</t>
    </rPh>
    <rPh sb="5" eb="6">
      <t>モノ</t>
    </rPh>
    <rPh sb="6" eb="7">
      <t>カズ</t>
    </rPh>
    <rPh sb="30" eb="32">
      <t>ガイコク</t>
    </rPh>
    <phoneticPr fontId="2"/>
  </si>
  <si>
    <t>※1　日本人を含む世帯数＋外国人を含む世帯数－混合世帯数</t>
    <rPh sb="3" eb="6">
      <t>ニホンジン</t>
    </rPh>
    <rPh sb="7" eb="8">
      <t>フク</t>
    </rPh>
    <rPh sb="9" eb="12">
      <t>セタイスウ</t>
    </rPh>
    <rPh sb="13" eb="15">
      <t>ガイコク</t>
    </rPh>
    <rPh sb="15" eb="16">
      <t>ジン</t>
    </rPh>
    <rPh sb="17" eb="18">
      <t>フク</t>
    </rPh>
    <rPh sb="19" eb="22">
      <t>セタイスウ</t>
    </rPh>
    <rPh sb="23" eb="25">
      <t>コンゴウ</t>
    </rPh>
    <rPh sb="25" eb="28">
      <t>セタイスウ</t>
    </rPh>
    <phoneticPr fontId="2"/>
  </si>
  <si>
    <t>※2　日本人を含む世帯数（日本人のみの世帯数＋混合世帯数）</t>
    <rPh sb="3" eb="6">
      <t>ニホンジン</t>
    </rPh>
    <rPh sb="7" eb="8">
      <t>フク</t>
    </rPh>
    <rPh sb="9" eb="12">
      <t>セタイスウ</t>
    </rPh>
    <rPh sb="13" eb="16">
      <t>ニホンジン</t>
    </rPh>
    <rPh sb="19" eb="22">
      <t>セタイスウ</t>
    </rPh>
    <rPh sb="23" eb="25">
      <t>コンゴウ</t>
    </rPh>
    <rPh sb="25" eb="28">
      <t>セタイスウ</t>
    </rPh>
    <phoneticPr fontId="2"/>
  </si>
  <si>
    <t>※3　外国人を含む世帯数（外国人のみの世帯数＋混合世帯数）</t>
    <rPh sb="3" eb="5">
      <t>ガイコク</t>
    </rPh>
    <rPh sb="5" eb="6">
      <t>ジン</t>
    </rPh>
    <rPh sb="7" eb="8">
      <t>フク</t>
    </rPh>
    <rPh sb="9" eb="12">
      <t>セタイスウ</t>
    </rPh>
    <rPh sb="13" eb="15">
      <t>ガイコク</t>
    </rPh>
    <rPh sb="15" eb="16">
      <t>ジン</t>
    </rPh>
    <rPh sb="19" eb="22">
      <t>セタイスウ</t>
    </rPh>
    <rPh sb="23" eb="25">
      <t>コンゴウ</t>
    </rPh>
    <rPh sb="25" eb="28">
      <t>セタイスウ</t>
    </rPh>
    <phoneticPr fontId="2"/>
  </si>
  <si>
    <t>混合
世帯数</t>
    <rPh sb="0" eb="2">
      <t>コンゴウ</t>
    </rPh>
    <rPh sb="3" eb="6">
      <t>セタイスウ</t>
    </rPh>
    <phoneticPr fontId="2"/>
  </si>
  <si>
    <r>
      <t>住民基本台帳登録者数＋外国人登録者数 合計</t>
    </r>
    <r>
      <rPr>
        <sz val="9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11" eb="13">
      <t>ガイコク</t>
    </rPh>
    <rPh sb="13" eb="14">
      <t>ジン</t>
    </rPh>
    <rPh sb="14" eb="16">
      <t>トウロク</t>
    </rPh>
    <rPh sb="16" eb="17">
      <t>モノ</t>
    </rPh>
    <rPh sb="17" eb="18">
      <t>カズ</t>
    </rPh>
    <rPh sb="19" eb="21">
      <t>ゴウケイ</t>
    </rPh>
    <rPh sb="22" eb="24">
      <t>ヘイセイ</t>
    </rPh>
    <rPh sb="26" eb="27">
      <t>ネン</t>
    </rPh>
    <rPh sb="28" eb="29">
      <t>ガツ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2">
      <t>シャ</t>
    </rPh>
    <rPh sb="42" eb="43">
      <t>スウ</t>
    </rPh>
    <rPh sb="44" eb="46">
      <t>ヘイセイ</t>
    </rPh>
    <rPh sb="48" eb="49">
      <t>ネン</t>
    </rPh>
    <rPh sb="50" eb="51">
      <t>ガツ</t>
    </rPh>
    <rPh sb="51" eb="53">
      <t>イコウ</t>
    </rPh>
    <phoneticPr fontId="2"/>
  </si>
  <si>
    <t>対前年度増減数</t>
    <rPh sb="1" eb="4">
      <t>ゼンネンド</t>
    </rPh>
    <rPh sb="4" eb="6">
      <t>ゾウゲン</t>
    </rPh>
    <rPh sb="6" eb="7">
      <t>スウ</t>
    </rPh>
    <phoneticPr fontId="2"/>
  </si>
  <si>
    <t>住民基本台帳登録者数中日本人数</t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0" eb="11">
      <t>ナカ</t>
    </rPh>
    <rPh sb="11" eb="14">
      <t>ニホンジン</t>
    </rPh>
    <rPh sb="14" eb="15">
      <t>スウ</t>
    </rPh>
    <phoneticPr fontId="2"/>
  </si>
  <si>
    <t>住民基本台帳登録者数中外国人数</t>
    <rPh sb="11" eb="13">
      <t>ガイコク</t>
    </rPh>
    <phoneticPr fontId="2"/>
  </si>
  <si>
    <r>
      <rPr>
        <sz val="12"/>
        <rFont val="ＭＳ Ｐゴシック"/>
        <family val="3"/>
        <charset val="128"/>
      </rPr>
      <t>住民基本台帳登録者数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（日本人＋外国人）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2" eb="15">
      <t>ニホンジン</t>
    </rPh>
    <rPh sb="16" eb="18">
      <t>ガイコク</t>
    </rPh>
    <rPh sb="18" eb="19">
      <t>ジン</t>
    </rPh>
    <phoneticPr fontId="2"/>
  </si>
  <si>
    <t>平
成
25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</si>
  <si>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26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</si>
  <si>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27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</si>
  <si>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28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</si>
  <si>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29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</si>
  <si>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30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</si>
  <si>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</si>
  <si>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</si>
  <si>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3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</si>
  <si>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3
年
度</t>
    <phoneticPr fontId="2"/>
  </si>
  <si>
    <t xml:space="preserve">
令
和
3
年
度</t>
    <phoneticPr fontId="2"/>
  </si>
  <si>
    <t>令
和
4
年
度</t>
    <phoneticPr fontId="2"/>
  </si>
  <si>
    <t>令
和
4
年
度</t>
    <phoneticPr fontId="2"/>
  </si>
  <si>
    <t>令
和
5
年
度</t>
    <phoneticPr fontId="2"/>
  </si>
  <si>
    <t>令
和
5
年
度</t>
    <phoneticPr fontId="2"/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</si>
  <si>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</si>
  <si>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6
年
度</t>
    <phoneticPr fontId="2"/>
  </si>
  <si>
    <t>令
和
７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</si>
  <si>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８
年
度</t>
    <phoneticPr fontId="2"/>
  </si>
  <si>
    <t>令
和
９
年
度</t>
    <phoneticPr fontId="2"/>
  </si>
  <si>
    <t>令
和
10
年
度</t>
    <rPh sb="0" eb="1">
      <t>レイ</t>
    </rPh>
    <rPh sb="2" eb="3">
      <t>ワ</t>
    </rPh>
    <rPh sb="7" eb="8">
      <t>ネン</t>
    </rPh>
    <rPh sb="9" eb="1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</si>
</sst>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9"/>
      <color indexed="58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0"/>
      <color theme="6" tint="-0.249977111117893"/>
      <name val="ＭＳ Ｐゴシック"/>
      <family val="3"/>
      <charset val="128"/>
    </font>
    <font>
      <sz val="9"/>
      <color theme="6" tint="-0.249977111117893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2" borderId="6" xfId="1" applyNumberFormat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6" xfId="1" applyNumberFormat="1" applyFont="1" applyFill="1" applyBorder="1">
      <alignment vertical="center"/>
    </xf>
    <xf numFmtId="176" fontId="0" fillId="0" borderId="17" xfId="1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1" fillId="0" borderId="2" xfId="1" applyNumberFormat="1" applyBorder="1">
      <alignment vertical="center"/>
    </xf>
    <xf numFmtId="176" fontId="1" fillId="0" borderId="12" xfId="1" applyNumberFormat="1" applyBorder="1">
      <alignment vertical="center"/>
    </xf>
    <xf numFmtId="176" fontId="1" fillId="0" borderId="3" xfId="1" applyNumberFormat="1" applyBorder="1">
      <alignment vertical="center"/>
    </xf>
    <xf numFmtId="176" fontId="1" fillId="0" borderId="1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2" borderId="6" xfId="1" applyNumberFormat="1" applyFill="1" applyBorder="1">
      <alignment vertical="center"/>
    </xf>
    <xf numFmtId="176" fontId="1" fillId="2" borderId="14" xfId="1" applyNumberFormat="1" applyFill="1" applyBorder="1">
      <alignment vertical="center"/>
    </xf>
    <xf numFmtId="176" fontId="1" fillId="0" borderId="16" xfId="1" applyNumberFormat="1" applyFill="1" applyBorder="1">
      <alignment vertical="center"/>
    </xf>
    <xf numFmtId="176" fontId="1" fillId="0" borderId="17" xfId="1" applyNumberFormat="1" applyFill="1" applyBorder="1">
      <alignment vertical="center"/>
    </xf>
    <xf numFmtId="176" fontId="1" fillId="0" borderId="11" xfId="1" applyNumberFormat="1" applyBorder="1">
      <alignment vertical="center"/>
    </xf>
    <xf numFmtId="176" fontId="1" fillId="0" borderId="15" xfId="1" applyNumberFormat="1" applyBorder="1">
      <alignment vertical="center"/>
    </xf>
    <xf numFmtId="0" fontId="4" fillId="0" borderId="0" xfId="0" applyFont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7" fillId="0" borderId="2" xfId="1" applyNumberFormat="1" applyFont="1" applyBorder="1">
      <alignment vertical="center"/>
    </xf>
    <xf numFmtId="176" fontId="8" fillId="0" borderId="19" xfId="1" applyNumberFormat="1" applyFont="1" applyBorder="1">
      <alignment vertical="center"/>
    </xf>
    <xf numFmtId="176" fontId="9" fillId="0" borderId="20" xfId="1" applyNumberFormat="1" applyFont="1" applyBorder="1">
      <alignment vertical="center"/>
    </xf>
    <xf numFmtId="176" fontId="6" fillId="0" borderId="21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8" fillId="0" borderId="22" xfId="1" applyNumberFormat="1" applyFont="1" applyBorder="1">
      <alignment vertical="center"/>
    </xf>
    <xf numFmtId="176" fontId="9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176" fontId="7" fillId="2" borderId="6" xfId="1" applyNumberFormat="1" applyFont="1" applyFill="1" applyBorder="1">
      <alignment vertical="center"/>
    </xf>
    <xf numFmtId="176" fontId="8" fillId="2" borderId="25" xfId="1" applyNumberFormat="1" applyFont="1" applyFill="1" applyBorder="1">
      <alignment vertical="center"/>
    </xf>
    <xf numFmtId="176" fontId="9" fillId="2" borderId="26" xfId="1" applyNumberFormat="1" applyFont="1" applyFill="1" applyBorder="1">
      <alignment vertical="center"/>
    </xf>
    <xf numFmtId="176" fontId="6" fillId="2" borderId="27" xfId="1" applyNumberFormat="1" applyFont="1" applyFill="1" applyBorder="1">
      <alignment vertical="center"/>
    </xf>
    <xf numFmtId="176" fontId="6" fillId="0" borderId="18" xfId="1" applyNumberFormat="1" applyFont="1" applyFill="1" applyBorder="1">
      <alignment vertical="center"/>
    </xf>
    <xf numFmtId="176" fontId="6" fillId="0" borderId="28" xfId="1" applyNumberFormat="1" applyFont="1" applyFill="1" applyBorder="1">
      <alignment vertical="center"/>
    </xf>
    <xf numFmtId="176" fontId="7" fillId="0" borderId="11" xfId="1" applyNumberFormat="1" applyFont="1" applyBorder="1">
      <alignment vertical="center"/>
    </xf>
    <xf numFmtId="176" fontId="8" fillId="0" borderId="29" xfId="1" applyNumberFormat="1" applyFont="1" applyBorder="1">
      <alignment vertical="center"/>
    </xf>
    <xf numFmtId="176" fontId="9" fillId="0" borderId="30" xfId="1" applyNumberFormat="1" applyFont="1" applyBorder="1">
      <alignment vertical="center"/>
    </xf>
    <xf numFmtId="176" fontId="6" fillId="0" borderId="31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8" fillId="0" borderId="35" xfId="1" applyNumberFormat="1" applyFont="1" applyFill="1" applyBorder="1">
      <alignment vertical="center"/>
    </xf>
    <xf numFmtId="176" fontId="9" fillId="0" borderId="36" xfId="1" applyNumberFormat="1" applyFont="1" applyFill="1" applyBorder="1">
      <alignment vertical="center"/>
    </xf>
    <xf numFmtId="176" fontId="6" fillId="0" borderId="37" xfId="1" applyNumberFormat="1" applyFont="1" applyFill="1" applyBorder="1">
      <alignment vertical="center"/>
    </xf>
    <xf numFmtId="0" fontId="6" fillId="0" borderId="38" xfId="0" applyFont="1" applyBorder="1" applyAlignment="1">
      <alignment horizontal="center" vertical="center"/>
    </xf>
    <xf numFmtId="176" fontId="7" fillId="0" borderId="39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40" xfId="1" applyNumberFormat="1" applyFont="1" applyFill="1" applyBorder="1">
      <alignment vertical="center"/>
    </xf>
    <xf numFmtId="176" fontId="7" fillId="0" borderId="41" xfId="1" applyNumberFormat="1" applyFont="1" applyBorder="1">
      <alignment vertical="center"/>
    </xf>
    <xf numFmtId="176" fontId="7" fillId="2" borderId="42" xfId="1" applyNumberFormat="1" applyFont="1" applyFill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176" fontId="11" fillId="0" borderId="47" xfId="1" applyNumberFormat="1" applyFont="1" applyBorder="1">
      <alignment vertical="center"/>
    </xf>
    <xf numFmtId="176" fontId="11" fillId="0" borderId="48" xfId="1" applyNumberFormat="1" applyFont="1" applyBorder="1">
      <alignment vertical="center"/>
    </xf>
    <xf numFmtId="176" fontId="11" fillId="0" borderId="49" xfId="1" applyNumberFormat="1" applyFont="1" applyFill="1" applyBorder="1">
      <alignment vertical="center"/>
    </xf>
    <xf numFmtId="176" fontId="12" fillId="0" borderId="50" xfId="1" applyNumberFormat="1" applyFont="1" applyBorder="1">
      <alignment vertical="center"/>
    </xf>
    <xf numFmtId="176" fontId="12" fillId="0" borderId="51" xfId="1" applyNumberFormat="1" applyFont="1" applyBorder="1">
      <alignment vertical="center"/>
    </xf>
    <xf numFmtId="176" fontId="12" fillId="0" borderId="37" xfId="1" applyNumberFormat="1" applyFont="1" applyFill="1" applyBorder="1">
      <alignment vertical="center"/>
    </xf>
    <xf numFmtId="176" fontId="11" fillId="0" borderId="52" xfId="1" applyNumberFormat="1" applyFont="1" applyBorder="1">
      <alignment vertical="center"/>
    </xf>
    <xf numFmtId="176" fontId="12" fillId="0" borderId="53" xfId="1" applyNumberFormat="1" applyFont="1" applyBorder="1">
      <alignment vertical="center"/>
    </xf>
    <xf numFmtId="0" fontId="13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6" fontId="7" fillId="0" borderId="11" xfId="1" applyNumberFormat="1" applyFont="1" applyBorder="1" applyProtection="1">
      <alignment vertical="center"/>
      <protection locked="0"/>
    </xf>
    <xf numFmtId="176" fontId="8" fillId="0" borderId="29" xfId="1" applyNumberFormat="1" applyFont="1" applyBorder="1" applyProtection="1">
      <alignment vertical="center"/>
      <protection locked="0"/>
    </xf>
    <xf numFmtId="176" fontId="9" fillId="0" borderId="30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176" fontId="8" fillId="0" borderId="22" xfId="1" applyNumberFormat="1" applyFont="1" applyBorder="1" applyProtection="1">
      <alignment vertical="center"/>
      <protection locked="0"/>
    </xf>
    <xf numFmtId="176" fontId="9" fillId="0" borderId="23" xfId="1" applyNumberFormat="1" applyFont="1" applyBorder="1" applyProtection="1">
      <alignment vertical="center"/>
      <protection locked="0"/>
    </xf>
    <xf numFmtId="176" fontId="7" fillId="0" borderId="41" xfId="1" applyNumberFormat="1" applyFont="1" applyBorder="1" applyProtection="1">
      <alignment vertical="center"/>
      <protection locked="0"/>
    </xf>
    <xf numFmtId="176" fontId="7" fillId="0" borderId="3" xfId="1" applyNumberFormat="1" applyFont="1" applyBorder="1" applyProtection="1">
      <alignment vertical="center"/>
      <protection locked="0"/>
    </xf>
    <xf numFmtId="0" fontId="7" fillId="0" borderId="5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61" xfId="0" applyFont="1" applyBorder="1">
      <alignment vertical="center"/>
    </xf>
    <xf numFmtId="0" fontId="17" fillId="0" borderId="62" xfId="0" applyFont="1" applyBorder="1" applyAlignment="1">
      <alignment horizontal="center" vertical="center" wrapText="1"/>
    </xf>
    <xf numFmtId="176" fontId="12" fillId="0" borderId="63" xfId="1" applyNumberFormat="1" applyFont="1" applyBorder="1">
      <alignment vertical="center"/>
    </xf>
    <xf numFmtId="176" fontId="7" fillId="0" borderId="39" xfId="1" applyNumberFormat="1" applyFont="1" applyBorder="1" applyProtection="1">
      <alignment vertical="center"/>
      <protection locked="0"/>
    </xf>
    <xf numFmtId="176" fontId="8" fillId="0" borderId="19" xfId="1" applyNumberFormat="1" applyFont="1" applyBorder="1" applyProtection="1">
      <alignment vertical="center"/>
      <protection locked="0"/>
    </xf>
    <xf numFmtId="176" fontId="9" fillId="0" borderId="20" xfId="1" applyNumberFormat="1" applyFont="1" applyBorder="1" applyProtection="1">
      <alignment vertical="center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0" fontId="16" fillId="0" borderId="60" xfId="0" applyFont="1" applyBorder="1" applyProtection="1">
      <alignment vertical="center"/>
      <protection locked="0"/>
    </xf>
    <xf numFmtId="0" fontId="16" fillId="0" borderId="61" xfId="0" applyFont="1" applyBorder="1" applyProtection="1">
      <alignment vertical="center"/>
      <protection locked="0"/>
    </xf>
    <xf numFmtId="0" fontId="18" fillId="0" borderId="54" xfId="0" applyFont="1" applyFill="1" applyBorder="1" applyAlignment="1">
      <alignment horizontal="center" vertical="center" wrapText="1"/>
    </xf>
    <xf numFmtId="176" fontId="19" fillId="0" borderId="64" xfId="1" applyNumberFormat="1" applyFont="1" applyBorder="1">
      <alignment vertical="center"/>
    </xf>
    <xf numFmtId="176" fontId="19" fillId="0" borderId="48" xfId="1" applyNumberFormat="1" applyFont="1" applyBorder="1">
      <alignment vertical="center"/>
    </xf>
    <xf numFmtId="176" fontId="19" fillId="0" borderId="49" xfId="1" applyNumberFormat="1" applyFont="1" applyFill="1" applyBorder="1">
      <alignment vertical="center"/>
    </xf>
    <xf numFmtId="176" fontId="19" fillId="0" borderId="47" xfId="1" applyNumberFormat="1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5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6" fontId="7" fillId="0" borderId="75" xfId="1" applyNumberFormat="1" applyFont="1" applyBorder="1">
      <alignment vertical="center"/>
    </xf>
    <xf numFmtId="176" fontId="8" fillId="0" borderId="76" xfId="1" applyNumberFormat="1" applyFont="1" applyBorder="1">
      <alignment vertical="center"/>
    </xf>
    <xf numFmtId="176" fontId="9" fillId="0" borderId="77" xfId="1" applyNumberFormat="1" applyFont="1" applyBorder="1">
      <alignment vertical="center"/>
    </xf>
    <xf numFmtId="176" fontId="6" fillId="0" borderId="78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right" vertical="center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5" sqref="F15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21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83</v>
      </c>
      <c r="B4" s="73" t="s">
        <v>5</v>
      </c>
      <c r="C4" s="67">
        <f t="shared" ref="C4:C15" si="0">IF(L4+U4=0,"",L4+U4-AB4)</f>
        <v>33590</v>
      </c>
      <c r="D4" s="41">
        <f t="shared" ref="D4:E15" si="1">IF(M4+V4=0,"",M4+V4)</f>
        <v>34201</v>
      </c>
      <c r="E4" s="42">
        <f t="shared" si="1"/>
        <v>37345</v>
      </c>
      <c r="F4" s="43">
        <f t="shared" ref="F4:F15" si="2">IF(OR(O4="",X4=""),"",O4+X4)</f>
        <v>71546</v>
      </c>
      <c r="G4" s="109">
        <f>IF(C4="","",C4-'R3～6'!C54)</f>
        <v>72</v>
      </c>
      <c r="H4" s="101">
        <f>IF(F4="","",F4-'R3～6'!F54)</f>
        <v>106</v>
      </c>
      <c r="I4" s="44"/>
      <c r="J4" s="127" t="str">
        <f>A4</f>
        <v>令
和
７
年
度</v>
      </c>
      <c r="K4" s="73" t="s">
        <v>5</v>
      </c>
      <c r="L4" s="105">
        <v>33157</v>
      </c>
      <c r="M4" s="103">
        <v>33794</v>
      </c>
      <c r="N4" s="104">
        <v>37028</v>
      </c>
      <c r="O4" s="43">
        <f>IF(OR(M4="",N4=""),"",M4+N4)</f>
        <v>70822</v>
      </c>
      <c r="P4" s="112">
        <f>IF(L4="","",L4-'R3～6'!L54)</f>
        <v>60</v>
      </c>
      <c r="Q4" s="79">
        <f>IF(O4="","",O4-'R3～6'!O54)</f>
        <v>93</v>
      </c>
      <c r="R4" s="44"/>
      <c r="S4" s="127" t="str">
        <f>J4</f>
        <v>令
和
７
年
度</v>
      </c>
      <c r="T4" s="73" t="s">
        <v>5</v>
      </c>
      <c r="U4" s="102">
        <v>585</v>
      </c>
      <c r="V4" s="103">
        <v>407</v>
      </c>
      <c r="W4" s="104">
        <v>317</v>
      </c>
      <c r="X4" s="43">
        <f>IF(OR(V4="",W4=""),"",V4+W4)</f>
        <v>724</v>
      </c>
      <c r="Y4" s="112">
        <f>IF(U4="","",U4-'R3～6'!U54)</f>
        <v>13</v>
      </c>
      <c r="Z4" s="79">
        <f>IF(X4="","",X4-'R3～6'!X54)</f>
        <v>13</v>
      </c>
      <c r="AB4" s="114">
        <v>152</v>
      </c>
    </row>
    <row r="5" spans="1:28" s="39" customFormat="1" ht="12" x14ac:dyDescent="0.15">
      <c r="A5" s="128"/>
      <c r="B5" s="74" t="s">
        <v>6</v>
      </c>
      <c r="C5" s="68">
        <f t="shared" si="0"/>
        <v>33604</v>
      </c>
      <c r="D5" s="46">
        <f t="shared" si="1"/>
        <v>34207</v>
      </c>
      <c r="E5" s="47">
        <f t="shared" si="1"/>
        <v>37310</v>
      </c>
      <c r="F5" s="48">
        <f t="shared" si="2"/>
        <v>71517</v>
      </c>
      <c r="G5" s="110">
        <f t="shared" ref="G5:G15" si="3">IF(C5="","",C5-C4)</f>
        <v>14</v>
      </c>
      <c r="H5" s="80">
        <f>IF(F5="","",F5-F4)</f>
        <v>-29</v>
      </c>
      <c r="I5" s="44"/>
      <c r="J5" s="128"/>
      <c r="K5" s="74" t="s">
        <v>6</v>
      </c>
      <c r="L5" s="89">
        <v>33138</v>
      </c>
      <c r="M5" s="90">
        <v>33788</v>
      </c>
      <c r="N5" s="91">
        <v>36973</v>
      </c>
      <c r="O5" s="48">
        <f>IF(OR(M5="",N5=""),"",M5+N5)</f>
        <v>70761</v>
      </c>
      <c r="P5" s="112">
        <f>IF(L5="","",L5-L4)</f>
        <v>-19</v>
      </c>
      <c r="Q5" s="80">
        <f>IF(O5="","",O5-O4)</f>
        <v>-61</v>
      </c>
      <c r="R5" s="44"/>
      <c r="S5" s="128"/>
      <c r="T5" s="74" t="s">
        <v>6</v>
      </c>
      <c r="U5" s="93">
        <v>619</v>
      </c>
      <c r="V5" s="90">
        <v>419</v>
      </c>
      <c r="W5" s="91">
        <v>337</v>
      </c>
      <c r="X5" s="48">
        <f t="shared" ref="X5:X15" si="4">IF(OR(V5="",W5=""),"",V5+W5)</f>
        <v>756</v>
      </c>
      <c r="Y5" s="110">
        <f>IF(U5="","",U5-U4)</f>
        <v>34</v>
      </c>
      <c r="Z5" s="80">
        <f>IF(X5="","",X5-X4)</f>
        <v>32</v>
      </c>
      <c r="AB5" s="107">
        <v>153</v>
      </c>
    </row>
    <row r="6" spans="1:28" s="39" customFormat="1" ht="12" x14ac:dyDescent="0.15">
      <c r="A6" s="128"/>
      <c r="B6" s="74" t="s">
        <v>7</v>
      </c>
      <c r="C6" s="68">
        <f t="shared" si="0"/>
        <v>33657</v>
      </c>
      <c r="D6" s="46">
        <f t="shared" si="1"/>
        <v>34218</v>
      </c>
      <c r="E6" s="47">
        <f t="shared" si="1"/>
        <v>37340</v>
      </c>
      <c r="F6" s="48">
        <f t="shared" si="2"/>
        <v>71558</v>
      </c>
      <c r="G6" s="110">
        <f t="shared" si="3"/>
        <v>53</v>
      </c>
      <c r="H6" s="80">
        <f t="shared" ref="H6:H15" si="5">IF(F6="","",F6-F5)</f>
        <v>41</v>
      </c>
      <c r="I6" s="44"/>
      <c r="J6" s="128"/>
      <c r="K6" s="74" t="s">
        <v>7</v>
      </c>
      <c r="L6" s="89">
        <v>33181</v>
      </c>
      <c r="M6" s="90">
        <v>33799</v>
      </c>
      <c r="N6" s="91">
        <v>36992</v>
      </c>
      <c r="O6" s="48">
        <f t="shared" ref="O6:O15" si="6">IF(OR(M6="",N6=""),"",M6+N6)</f>
        <v>70791</v>
      </c>
      <c r="P6" s="112">
        <f t="shared" ref="P6:P15" si="7">IF(L6="","",L6-L5)</f>
        <v>43</v>
      </c>
      <c r="Q6" s="80">
        <f t="shared" ref="Q6:Q15" si="8">IF(O6="","",O6-O5)</f>
        <v>30</v>
      </c>
      <c r="R6" s="44"/>
      <c r="S6" s="128"/>
      <c r="T6" s="74" t="s">
        <v>7</v>
      </c>
      <c r="U6" s="93">
        <v>629</v>
      </c>
      <c r="V6" s="90">
        <v>419</v>
      </c>
      <c r="W6" s="91">
        <v>348</v>
      </c>
      <c r="X6" s="48">
        <f t="shared" si="4"/>
        <v>767</v>
      </c>
      <c r="Y6" s="110">
        <f t="shared" ref="Y6:Y15" si="9">IF(U6="","",U6-U5)</f>
        <v>10</v>
      </c>
      <c r="Z6" s="80">
        <f t="shared" ref="Z6:Z15" si="10">IF(X6="","",X6-X5)</f>
        <v>11</v>
      </c>
      <c r="AB6" s="107">
        <v>153</v>
      </c>
    </row>
    <row r="7" spans="1:28" s="39" customFormat="1" ht="12" x14ac:dyDescent="0.15">
      <c r="A7" s="128"/>
      <c r="B7" s="74" t="s">
        <v>8</v>
      </c>
      <c r="C7" s="68">
        <f t="shared" si="0"/>
        <v>33664</v>
      </c>
      <c r="D7" s="46">
        <f t="shared" si="1"/>
        <v>34225</v>
      </c>
      <c r="E7" s="47">
        <f t="shared" si="1"/>
        <v>37298</v>
      </c>
      <c r="F7" s="48">
        <f t="shared" si="2"/>
        <v>71523</v>
      </c>
      <c r="G7" s="110">
        <f t="shared" si="3"/>
        <v>7</v>
      </c>
      <c r="H7" s="80">
        <f t="shared" si="5"/>
        <v>-35</v>
      </c>
      <c r="I7" s="44"/>
      <c r="J7" s="128"/>
      <c r="K7" s="74" t="s">
        <v>8</v>
      </c>
      <c r="L7" s="89">
        <v>33181</v>
      </c>
      <c r="M7" s="90">
        <v>33799</v>
      </c>
      <c r="N7" s="91">
        <v>36949</v>
      </c>
      <c r="O7" s="48">
        <f t="shared" si="6"/>
        <v>70748</v>
      </c>
      <c r="P7" s="112">
        <f t="shared" si="7"/>
        <v>0</v>
      </c>
      <c r="Q7" s="80">
        <f t="shared" si="8"/>
        <v>-43</v>
      </c>
      <c r="R7" s="44"/>
      <c r="S7" s="128"/>
      <c r="T7" s="74" t="s">
        <v>8</v>
      </c>
      <c r="U7" s="93">
        <v>638</v>
      </c>
      <c r="V7" s="90">
        <v>426</v>
      </c>
      <c r="W7" s="91">
        <v>349</v>
      </c>
      <c r="X7" s="48">
        <f t="shared" si="4"/>
        <v>775</v>
      </c>
      <c r="Y7" s="110">
        <f t="shared" si="9"/>
        <v>9</v>
      </c>
      <c r="Z7" s="80">
        <f t="shared" si="10"/>
        <v>8</v>
      </c>
      <c r="AB7" s="107">
        <v>155</v>
      </c>
    </row>
    <row r="8" spans="1:28" s="39" customFormat="1" ht="12" x14ac:dyDescent="0.15">
      <c r="A8" s="128"/>
      <c r="B8" s="74" t="s">
        <v>9</v>
      </c>
      <c r="C8" s="68">
        <f t="shared" si="0"/>
        <v>33701</v>
      </c>
      <c r="D8" s="46">
        <f t="shared" si="1"/>
        <v>34257</v>
      </c>
      <c r="E8" s="47">
        <f t="shared" si="1"/>
        <v>37318</v>
      </c>
      <c r="F8" s="48">
        <f t="shared" si="2"/>
        <v>71575</v>
      </c>
      <c r="G8" s="110">
        <f t="shared" si="3"/>
        <v>37</v>
      </c>
      <c r="H8" s="80">
        <f t="shared" si="5"/>
        <v>52</v>
      </c>
      <c r="I8" s="44"/>
      <c r="J8" s="128"/>
      <c r="K8" s="74" t="s">
        <v>9</v>
      </c>
      <c r="L8" s="89">
        <v>33212</v>
      </c>
      <c r="M8" s="90">
        <v>33825</v>
      </c>
      <c r="N8" s="91">
        <v>36966</v>
      </c>
      <c r="O8" s="48">
        <f t="shared" si="6"/>
        <v>70791</v>
      </c>
      <c r="P8" s="112">
        <f t="shared" si="7"/>
        <v>31</v>
      </c>
      <c r="Q8" s="80">
        <f t="shared" si="8"/>
        <v>43</v>
      </c>
      <c r="R8" s="44"/>
      <c r="S8" s="128"/>
      <c r="T8" s="74" t="s">
        <v>9</v>
      </c>
      <c r="U8" s="93">
        <v>646</v>
      </c>
      <c r="V8" s="90">
        <v>432</v>
      </c>
      <c r="W8" s="91">
        <v>352</v>
      </c>
      <c r="X8" s="48">
        <f t="shared" si="4"/>
        <v>784</v>
      </c>
      <c r="Y8" s="110">
        <f t="shared" si="9"/>
        <v>8</v>
      </c>
      <c r="Z8" s="80">
        <f t="shared" si="10"/>
        <v>9</v>
      </c>
      <c r="AB8" s="107">
        <v>157</v>
      </c>
    </row>
    <row r="9" spans="1:28" s="39" customFormat="1" ht="12" x14ac:dyDescent="0.15">
      <c r="A9" s="128"/>
      <c r="B9" s="74" t="s">
        <v>10</v>
      </c>
      <c r="C9" s="68">
        <f t="shared" si="0"/>
        <v>33705</v>
      </c>
      <c r="D9" s="46">
        <f t="shared" si="1"/>
        <v>34246</v>
      </c>
      <c r="E9" s="47">
        <f t="shared" si="1"/>
        <v>37315</v>
      </c>
      <c r="F9" s="48">
        <f t="shared" si="2"/>
        <v>71561</v>
      </c>
      <c r="G9" s="110">
        <f t="shared" si="3"/>
        <v>4</v>
      </c>
      <c r="H9" s="80">
        <f t="shared" si="5"/>
        <v>-14</v>
      </c>
      <c r="I9" s="44"/>
      <c r="J9" s="128"/>
      <c r="K9" s="74" t="s">
        <v>10</v>
      </c>
      <c r="L9" s="89">
        <v>33214</v>
      </c>
      <c r="M9" s="90">
        <v>33817</v>
      </c>
      <c r="N9" s="91">
        <v>36962</v>
      </c>
      <c r="O9" s="48">
        <f t="shared" si="6"/>
        <v>70779</v>
      </c>
      <c r="P9" s="112">
        <f t="shared" si="7"/>
        <v>2</v>
      </c>
      <c r="Q9" s="80">
        <f t="shared" si="8"/>
        <v>-12</v>
      </c>
      <c r="R9" s="44"/>
      <c r="S9" s="128"/>
      <c r="T9" s="74" t="s">
        <v>10</v>
      </c>
      <c r="U9" s="93">
        <v>650</v>
      </c>
      <c r="V9" s="90">
        <v>429</v>
      </c>
      <c r="W9" s="91">
        <v>353</v>
      </c>
      <c r="X9" s="48">
        <f t="shared" si="4"/>
        <v>782</v>
      </c>
      <c r="Y9" s="110">
        <f t="shared" si="9"/>
        <v>4</v>
      </c>
      <c r="Z9" s="80">
        <f t="shared" si="10"/>
        <v>-2</v>
      </c>
      <c r="AB9" s="107">
        <v>159</v>
      </c>
    </row>
    <row r="10" spans="1:28" s="39" customFormat="1" ht="12" x14ac:dyDescent="0.15">
      <c r="A10" s="128"/>
      <c r="B10" s="74" t="s">
        <v>49</v>
      </c>
      <c r="C10" s="68">
        <f t="shared" si="0"/>
        <v>33708</v>
      </c>
      <c r="D10" s="46">
        <f t="shared" si="1"/>
        <v>34238</v>
      </c>
      <c r="E10" s="47">
        <f t="shared" si="1"/>
        <v>37287</v>
      </c>
      <c r="F10" s="48">
        <f t="shared" si="2"/>
        <v>71525</v>
      </c>
      <c r="G10" s="110">
        <f t="shared" si="3"/>
        <v>3</v>
      </c>
      <c r="H10" s="80">
        <f t="shared" si="5"/>
        <v>-36</v>
      </c>
      <c r="I10" s="44"/>
      <c r="J10" s="128"/>
      <c r="K10" s="74" t="s">
        <v>49</v>
      </c>
      <c r="L10" s="89">
        <v>33222</v>
      </c>
      <c r="M10" s="90">
        <v>33810</v>
      </c>
      <c r="N10" s="91">
        <v>36936</v>
      </c>
      <c r="O10" s="48">
        <f t="shared" si="6"/>
        <v>70746</v>
      </c>
      <c r="P10" s="112">
        <f t="shared" si="7"/>
        <v>8</v>
      </c>
      <c r="Q10" s="80">
        <f t="shared" si="8"/>
        <v>-33</v>
      </c>
      <c r="R10" s="44"/>
      <c r="S10" s="128"/>
      <c r="T10" s="74" t="s">
        <v>49</v>
      </c>
      <c r="U10" s="93">
        <v>645</v>
      </c>
      <c r="V10" s="90">
        <v>428</v>
      </c>
      <c r="W10" s="91">
        <v>351</v>
      </c>
      <c r="X10" s="48">
        <f t="shared" si="4"/>
        <v>779</v>
      </c>
      <c r="Y10" s="110">
        <f t="shared" si="9"/>
        <v>-5</v>
      </c>
      <c r="Z10" s="80">
        <f t="shared" si="10"/>
        <v>-3</v>
      </c>
      <c r="AB10" s="107">
        <v>159</v>
      </c>
    </row>
    <row r="11" spans="1:28" s="39" customFormat="1" ht="12" x14ac:dyDescent="0.15">
      <c r="A11" s="128"/>
      <c r="B11" s="74" t="s">
        <v>50</v>
      </c>
      <c r="C11" s="68">
        <f t="shared" si="0"/>
        <v>33735</v>
      </c>
      <c r="D11" s="46">
        <f t="shared" si="1"/>
        <v>34260</v>
      </c>
      <c r="E11" s="47">
        <f t="shared" si="1"/>
        <v>37283</v>
      </c>
      <c r="F11" s="48">
        <f t="shared" si="2"/>
        <v>71543</v>
      </c>
      <c r="G11" s="110">
        <f t="shared" si="3"/>
        <v>27</v>
      </c>
      <c r="H11" s="80">
        <f t="shared" si="5"/>
        <v>18</v>
      </c>
      <c r="I11" s="44"/>
      <c r="J11" s="128"/>
      <c r="K11" s="74" t="s">
        <v>50</v>
      </c>
      <c r="L11" s="89">
        <v>33233</v>
      </c>
      <c r="M11" s="90">
        <v>33820</v>
      </c>
      <c r="N11" s="91">
        <v>36925</v>
      </c>
      <c r="O11" s="48">
        <f t="shared" si="6"/>
        <v>70745</v>
      </c>
      <c r="P11" s="112">
        <f t="shared" si="7"/>
        <v>11</v>
      </c>
      <c r="Q11" s="80">
        <f t="shared" si="8"/>
        <v>-1</v>
      </c>
      <c r="R11" s="44"/>
      <c r="S11" s="128"/>
      <c r="T11" s="74" t="s">
        <v>50</v>
      </c>
      <c r="U11" s="93">
        <v>661</v>
      </c>
      <c r="V11" s="90">
        <v>440</v>
      </c>
      <c r="W11" s="91">
        <v>358</v>
      </c>
      <c r="X11" s="48">
        <f t="shared" si="4"/>
        <v>798</v>
      </c>
      <c r="Y11" s="110">
        <f t="shared" si="9"/>
        <v>16</v>
      </c>
      <c r="Z11" s="80">
        <f t="shared" si="10"/>
        <v>19</v>
      </c>
      <c r="AB11" s="107">
        <v>159</v>
      </c>
    </row>
    <row r="12" spans="1:28" s="39" customFormat="1" ht="12" x14ac:dyDescent="0.15">
      <c r="A12" s="128"/>
      <c r="B12" s="74" t="s">
        <v>51</v>
      </c>
      <c r="C12" s="68">
        <v>33768</v>
      </c>
      <c r="D12" s="46">
        <v>34286</v>
      </c>
      <c r="E12" s="47">
        <v>37279</v>
      </c>
      <c r="F12" s="48">
        <f t="shared" si="2"/>
        <v>71565</v>
      </c>
      <c r="G12" s="110">
        <f t="shared" si="3"/>
        <v>33</v>
      </c>
      <c r="H12" s="80">
        <f t="shared" si="5"/>
        <v>22</v>
      </c>
      <c r="I12" s="44"/>
      <c r="J12" s="128"/>
      <c r="K12" s="74" t="s">
        <v>51</v>
      </c>
      <c r="L12" s="89">
        <v>33262</v>
      </c>
      <c r="M12" s="90">
        <v>33849</v>
      </c>
      <c r="N12" s="91">
        <v>36914</v>
      </c>
      <c r="O12" s="48">
        <f t="shared" si="6"/>
        <v>70763</v>
      </c>
      <c r="P12" s="112">
        <f t="shared" si="7"/>
        <v>29</v>
      </c>
      <c r="Q12" s="80">
        <f t="shared" si="8"/>
        <v>18</v>
      </c>
      <c r="R12" s="44"/>
      <c r="S12" s="128"/>
      <c r="T12" s="74" t="s">
        <v>51</v>
      </c>
      <c r="U12" s="93">
        <v>663</v>
      </c>
      <c r="V12" s="90">
        <v>437</v>
      </c>
      <c r="W12" s="91">
        <v>365</v>
      </c>
      <c r="X12" s="48">
        <f t="shared" si="4"/>
        <v>802</v>
      </c>
      <c r="Y12" s="110">
        <f t="shared" si="9"/>
        <v>2</v>
      </c>
      <c r="Z12" s="80">
        <f t="shared" si="10"/>
        <v>4</v>
      </c>
      <c r="AB12" s="107">
        <v>157</v>
      </c>
    </row>
    <row r="13" spans="1:28" s="39" customFormat="1" ht="12" x14ac:dyDescent="0.15">
      <c r="A13" s="128"/>
      <c r="B13" s="74" t="s">
        <v>14</v>
      </c>
      <c r="C13" s="68">
        <f t="shared" si="0"/>
        <v>33760</v>
      </c>
      <c r="D13" s="46">
        <f t="shared" si="1"/>
        <v>34288</v>
      </c>
      <c r="E13" s="47">
        <f t="shared" si="1"/>
        <v>37231</v>
      </c>
      <c r="F13" s="48">
        <f t="shared" si="2"/>
        <v>71519</v>
      </c>
      <c r="G13" s="110">
        <f t="shared" si="3"/>
        <v>-8</v>
      </c>
      <c r="H13" s="80">
        <f t="shared" si="5"/>
        <v>-46</v>
      </c>
      <c r="I13" s="44"/>
      <c r="J13" s="128"/>
      <c r="K13" s="74" t="s">
        <v>14</v>
      </c>
      <c r="L13" s="89">
        <v>33248</v>
      </c>
      <c r="M13" s="90">
        <v>33847</v>
      </c>
      <c r="N13" s="91">
        <v>36860</v>
      </c>
      <c r="O13" s="48">
        <f t="shared" si="6"/>
        <v>70707</v>
      </c>
      <c r="P13" s="112">
        <f t="shared" si="7"/>
        <v>-14</v>
      </c>
      <c r="Q13" s="80">
        <f t="shared" si="8"/>
        <v>-56</v>
      </c>
      <c r="R13" s="44"/>
      <c r="S13" s="128"/>
      <c r="T13" s="74" t="s">
        <v>14</v>
      </c>
      <c r="U13" s="93">
        <v>670</v>
      </c>
      <c r="V13" s="90">
        <v>441</v>
      </c>
      <c r="W13" s="91">
        <v>371</v>
      </c>
      <c r="X13" s="48">
        <f t="shared" si="4"/>
        <v>812</v>
      </c>
      <c r="Y13" s="110">
        <f t="shared" si="9"/>
        <v>7</v>
      </c>
      <c r="Z13" s="80">
        <f t="shared" si="10"/>
        <v>10</v>
      </c>
      <c r="AB13" s="107">
        <v>158</v>
      </c>
    </row>
    <row r="14" spans="1:28" s="39" customFormat="1" ht="12" x14ac:dyDescent="0.15">
      <c r="A14" s="128"/>
      <c r="B14" s="74" t="s">
        <v>15</v>
      </c>
      <c r="C14" s="68">
        <f t="shared" si="0"/>
        <v>33783</v>
      </c>
      <c r="D14" s="46">
        <f t="shared" si="1"/>
        <v>34303</v>
      </c>
      <c r="E14" s="47">
        <f t="shared" si="1"/>
        <v>37208</v>
      </c>
      <c r="F14" s="48">
        <f t="shared" si="2"/>
        <v>71511</v>
      </c>
      <c r="G14" s="110">
        <f t="shared" si="3"/>
        <v>23</v>
      </c>
      <c r="H14" s="80">
        <f t="shared" si="5"/>
        <v>-8</v>
      </c>
      <c r="I14" s="44"/>
      <c r="J14" s="128"/>
      <c r="K14" s="74" t="s">
        <v>15</v>
      </c>
      <c r="L14" s="89">
        <v>33277</v>
      </c>
      <c r="M14" s="90">
        <v>33864</v>
      </c>
      <c r="N14" s="91">
        <v>36838</v>
      </c>
      <c r="O14" s="48">
        <f t="shared" si="6"/>
        <v>70702</v>
      </c>
      <c r="P14" s="112">
        <f t="shared" si="7"/>
        <v>29</v>
      </c>
      <c r="Q14" s="80">
        <f t="shared" si="8"/>
        <v>-5</v>
      </c>
      <c r="R14" s="44"/>
      <c r="S14" s="128"/>
      <c r="T14" s="74" t="s">
        <v>15</v>
      </c>
      <c r="U14" s="93">
        <v>664</v>
      </c>
      <c r="V14" s="90">
        <v>439</v>
      </c>
      <c r="W14" s="91">
        <v>370</v>
      </c>
      <c r="X14" s="48">
        <f t="shared" si="4"/>
        <v>809</v>
      </c>
      <c r="Y14" s="110">
        <f t="shared" si="9"/>
        <v>-6</v>
      </c>
      <c r="Z14" s="80">
        <f t="shared" si="10"/>
        <v>-3</v>
      </c>
      <c r="AB14" s="107">
        <v>158</v>
      </c>
    </row>
    <row r="15" spans="1:28" s="39" customFormat="1" ht="12" x14ac:dyDescent="0.15">
      <c r="A15" s="129"/>
      <c r="B15" s="74" t="s">
        <v>16</v>
      </c>
      <c r="C15" s="68">
        <f t="shared" si="0"/>
        <v>33945</v>
      </c>
      <c r="D15" s="46">
        <f t="shared" si="1"/>
        <v>34246</v>
      </c>
      <c r="E15" s="47">
        <f t="shared" si="1"/>
        <v>37211</v>
      </c>
      <c r="F15" s="48">
        <f t="shared" si="2"/>
        <v>71457</v>
      </c>
      <c r="G15" s="110">
        <f t="shared" si="3"/>
        <v>162</v>
      </c>
      <c r="H15" s="80">
        <f t="shared" si="5"/>
        <v>-54</v>
      </c>
      <c r="I15" s="44"/>
      <c r="J15" s="129"/>
      <c r="K15" s="74" t="s">
        <v>16</v>
      </c>
      <c r="L15" s="89">
        <v>33413</v>
      </c>
      <c r="M15" s="90">
        <v>33808</v>
      </c>
      <c r="N15" s="91">
        <v>36821</v>
      </c>
      <c r="O15" s="48">
        <f t="shared" si="6"/>
        <v>70629</v>
      </c>
      <c r="P15" s="112">
        <f t="shared" si="7"/>
        <v>136</v>
      </c>
      <c r="Q15" s="80">
        <f t="shared" si="8"/>
        <v>-73</v>
      </c>
      <c r="R15" s="44"/>
      <c r="S15" s="129"/>
      <c r="T15" s="74" t="s">
        <v>16</v>
      </c>
      <c r="U15" s="93">
        <v>689</v>
      </c>
      <c r="V15" s="90">
        <v>438</v>
      </c>
      <c r="W15" s="91">
        <v>390</v>
      </c>
      <c r="X15" s="48">
        <f t="shared" si="4"/>
        <v>828</v>
      </c>
      <c r="Y15" s="110">
        <f t="shared" si="9"/>
        <v>25</v>
      </c>
      <c r="Z15" s="80">
        <f t="shared" si="10"/>
        <v>19</v>
      </c>
      <c r="AB15" s="107">
        <v>157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IF(C15="","",C15-'R3～6'!C54)</f>
        <v>427</v>
      </c>
      <c r="D16" s="50">
        <f>IF(D15="","",D15-'R3～6'!D54)</f>
        <v>58</v>
      </c>
      <c r="E16" s="51">
        <f>IF(E15="","",E15-'R3～6'!E54)</f>
        <v>-41</v>
      </c>
      <c r="F16" s="52">
        <f>IF(F15="","",F15-'R3～6'!F54)</f>
        <v>17</v>
      </c>
      <c r="G16" s="111"/>
      <c r="H16" s="81"/>
      <c r="I16" s="53"/>
      <c r="J16" s="130" t="s">
        <v>62</v>
      </c>
      <c r="K16" s="131"/>
      <c r="L16" s="49">
        <f>IF(L15="","",L15-'R3～6'!L54)</f>
        <v>316</v>
      </c>
      <c r="M16" s="50">
        <f>IF(M15="","",M15-'R3～6'!M54)</f>
        <v>21</v>
      </c>
      <c r="N16" s="51">
        <f>IF(N15="","",N15-'R3～6'!N54)</f>
        <v>-121</v>
      </c>
      <c r="O16" s="52">
        <f>IF(O15="","",O15-'R3～6'!O54)</f>
        <v>-100</v>
      </c>
      <c r="P16" s="111"/>
      <c r="Q16" s="81"/>
      <c r="R16" s="53"/>
      <c r="S16" s="130" t="s">
        <v>62</v>
      </c>
      <c r="T16" s="131"/>
      <c r="U16" s="49">
        <f>IF(U15="","",U15-'R3～6'!U54)</f>
        <v>117</v>
      </c>
      <c r="V16" s="50">
        <f>IF(V15="","",V15-'R3～6'!V54)</f>
        <v>37</v>
      </c>
      <c r="W16" s="51">
        <f>IF(W15="","",W15-'R3～6'!W54)</f>
        <v>80</v>
      </c>
      <c r="X16" s="52">
        <f>IF(X15="","",X15-'R3～6'!X54)</f>
        <v>117</v>
      </c>
      <c r="Y16" s="111"/>
      <c r="Z16" s="81"/>
      <c r="AB16" s="113"/>
    </row>
    <row r="17" spans="1:28" s="39" customFormat="1" ht="12" customHeight="1" x14ac:dyDescent="0.15">
      <c r="A17" s="132" t="s">
        <v>84</v>
      </c>
      <c r="B17" s="75" t="s">
        <v>5</v>
      </c>
      <c r="C17" s="67" t="str">
        <f t="shared" ref="C17:C28" si="11">IF(L17+U17=0,"",L17+U17-AB17)</f>
        <v/>
      </c>
      <c r="D17" s="41" t="str">
        <f t="shared" ref="D17:E28" si="12">IF(M17+V17=0,"",M17+V17)</f>
        <v/>
      </c>
      <c r="E17" s="42" t="str">
        <f t="shared" si="12"/>
        <v/>
      </c>
      <c r="F17" s="43" t="str">
        <f t="shared" ref="F17:F28" si="13">IF(OR(O17="",X17=""),"",O17+X17)</f>
        <v/>
      </c>
      <c r="G17" s="112" t="str">
        <f>IF(C17="","",C17-C15)</f>
        <v/>
      </c>
      <c r="H17" s="79" t="str">
        <f>IF(F17="","",F17-F15)</f>
        <v/>
      </c>
      <c r="I17" s="44"/>
      <c r="J17" s="132" t="str">
        <f>A17</f>
        <v>令
和
８
年
度</v>
      </c>
      <c r="K17" s="75" t="s">
        <v>5</v>
      </c>
      <c r="L17" s="86"/>
      <c r="M17" s="87"/>
      <c r="N17" s="88"/>
      <c r="O17" s="48" t="str">
        <f t="shared" ref="O17:O28" si="14">IF(OR(M17="",N17=""),"",M17+N17)</f>
        <v/>
      </c>
      <c r="P17" s="112" t="str">
        <f>IF(L17="","",L17-L15)</f>
        <v/>
      </c>
      <c r="Q17" s="79" t="str">
        <f>IF(O17="","",O17-O15)</f>
        <v/>
      </c>
      <c r="R17" s="44"/>
      <c r="S17" s="132" t="str">
        <f>J17</f>
        <v>令
和
８
年
度</v>
      </c>
      <c r="T17" s="75" t="s">
        <v>5</v>
      </c>
      <c r="U17" s="92"/>
      <c r="V17" s="87"/>
      <c r="W17" s="88"/>
      <c r="X17" s="58" t="str">
        <f t="shared" ref="X17:X28" si="15">IF(OR(V17="",W17=""),"",V17+W17)</f>
        <v/>
      </c>
      <c r="Y17" s="112" t="str">
        <f>IF(U17="","",U17-U15)</f>
        <v/>
      </c>
      <c r="Z17" s="79" t="str">
        <f>IF(X17="","",X17-X15)</f>
        <v/>
      </c>
      <c r="AB17" s="107"/>
    </row>
    <row r="18" spans="1:28" s="39" customFormat="1" ht="12" x14ac:dyDescent="0.15">
      <c r="A18" s="128"/>
      <c r="B18" s="74" t="s">
        <v>6</v>
      </c>
      <c r="C18" s="68" t="str">
        <f t="shared" si="11"/>
        <v/>
      </c>
      <c r="D18" s="46" t="str">
        <f t="shared" si="12"/>
        <v/>
      </c>
      <c r="E18" s="47" t="str">
        <f t="shared" si="12"/>
        <v/>
      </c>
      <c r="F18" s="48" t="str">
        <f t="shared" si="13"/>
        <v/>
      </c>
      <c r="G18" s="110" t="str">
        <f>IF(C18="","",C18-C17)</f>
        <v/>
      </c>
      <c r="H18" s="80" t="str">
        <f>IF(F18="","",F18-F17)</f>
        <v/>
      </c>
      <c r="I18" s="44"/>
      <c r="J18" s="128"/>
      <c r="K18" s="74" t="s">
        <v>6</v>
      </c>
      <c r="L18" s="89"/>
      <c r="M18" s="90"/>
      <c r="N18" s="91"/>
      <c r="O18" s="48" t="str">
        <f t="shared" si="14"/>
        <v/>
      </c>
      <c r="P18" s="110" t="str">
        <f t="shared" ref="P18:P28" si="16">IF(L18="","",L18-L17)</f>
        <v/>
      </c>
      <c r="Q18" s="80" t="str">
        <f t="shared" ref="Q18:Q28" si="17">IF(O18="","",O18-O17)</f>
        <v/>
      </c>
      <c r="R18" s="44"/>
      <c r="S18" s="128"/>
      <c r="T18" s="74" t="s">
        <v>6</v>
      </c>
      <c r="U18" s="93"/>
      <c r="V18" s="90"/>
      <c r="W18" s="91"/>
      <c r="X18" s="48" t="str">
        <f t="shared" si="15"/>
        <v/>
      </c>
      <c r="Y18" s="110" t="str">
        <f t="shared" ref="Y18:Y28" si="18">IF(U18="","",U18-U17)</f>
        <v/>
      </c>
      <c r="Z18" s="80" t="str">
        <f t="shared" ref="Z18:Z28" si="19">IF(X18="","",X18-X17)</f>
        <v/>
      </c>
      <c r="AB18" s="107"/>
    </row>
    <row r="19" spans="1:28" s="39" customFormat="1" ht="12" x14ac:dyDescent="0.15">
      <c r="A19" s="128"/>
      <c r="B19" s="74" t="s">
        <v>7</v>
      </c>
      <c r="C19" s="68" t="str">
        <f t="shared" si="11"/>
        <v/>
      </c>
      <c r="D19" s="46" t="str">
        <f t="shared" si="12"/>
        <v/>
      </c>
      <c r="E19" s="47" t="str">
        <f t="shared" si="12"/>
        <v/>
      </c>
      <c r="F19" s="48" t="str">
        <f t="shared" si="13"/>
        <v/>
      </c>
      <c r="G19" s="110" t="str">
        <f t="shared" ref="G19:G28" si="20">IF(C19="","",C19-C18)</f>
        <v/>
      </c>
      <c r="H19" s="80" t="str">
        <f t="shared" ref="H19:H28" si="21">IF(F19="","",F19-F18)</f>
        <v/>
      </c>
      <c r="I19" s="44"/>
      <c r="J19" s="128"/>
      <c r="K19" s="74" t="s">
        <v>7</v>
      </c>
      <c r="L19" s="89"/>
      <c r="M19" s="90"/>
      <c r="N19" s="91"/>
      <c r="O19" s="48" t="str">
        <f t="shared" si="14"/>
        <v/>
      </c>
      <c r="P19" s="110" t="str">
        <f t="shared" si="16"/>
        <v/>
      </c>
      <c r="Q19" s="80" t="str">
        <f t="shared" si="17"/>
        <v/>
      </c>
      <c r="R19" s="44"/>
      <c r="S19" s="128"/>
      <c r="T19" s="74" t="s">
        <v>7</v>
      </c>
      <c r="U19" s="93"/>
      <c r="V19" s="90"/>
      <c r="W19" s="91"/>
      <c r="X19" s="48" t="str">
        <f t="shared" si="15"/>
        <v/>
      </c>
      <c r="Y19" s="110" t="str">
        <f t="shared" si="18"/>
        <v/>
      </c>
      <c r="Z19" s="80" t="str">
        <f t="shared" si="19"/>
        <v/>
      </c>
      <c r="AB19" s="107"/>
    </row>
    <row r="20" spans="1:28" s="39" customFormat="1" ht="12" x14ac:dyDescent="0.15">
      <c r="A20" s="128"/>
      <c r="B20" s="74" t="s">
        <v>8</v>
      </c>
      <c r="C20" s="68" t="str">
        <f t="shared" si="11"/>
        <v/>
      </c>
      <c r="D20" s="46" t="str">
        <f t="shared" si="12"/>
        <v/>
      </c>
      <c r="E20" s="47" t="str">
        <f t="shared" si="12"/>
        <v/>
      </c>
      <c r="F20" s="48" t="str">
        <f t="shared" si="13"/>
        <v/>
      </c>
      <c r="G20" s="110" t="str">
        <f t="shared" si="20"/>
        <v/>
      </c>
      <c r="H20" s="80" t="str">
        <f t="shared" si="21"/>
        <v/>
      </c>
      <c r="I20" s="44"/>
      <c r="J20" s="128"/>
      <c r="K20" s="74" t="s">
        <v>8</v>
      </c>
      <c r="L20" s="89"/>
      <c r="M20" s="90"/>
      <c r="N20" s="91"/>
      <c r="O20" s="48" t="str">
        <f t="shared" si="14"/>
        <v/>
      </c>
      <c r="P20" s="110" t="str">
        <f t="shared" si="16"/>
        <v/>
      </c>
      <c r="Q20" s="80" t="str">
        <f t="shared" si="17"/>
        <v/>
      </c>
      <c r="R20" s="44"/>
      <c r="S20" s="128"/>
      <c r="T20" s="74" t="s">
        <v>8</v>
      </c>
      <c r="U20" s="93"/>
      <c r="V20" s="90"/>
      <c r="W20" s="91"/>
      <c r="X20" s="48" t="str">
        <f t="shared" si="15"/>
        <v/>
      </c>
      <c r="Y20" s="110" t="str">
        <f t="shared" si="18"/>
        <v/>
      </c>
      <c r="Z20" s="80" t="str">
        <f t="shared" si="19"/>
        <v/>
      </c>
      <c r="AB20" s="107"/>
    </row>
    <row r="21" spans="1:28" s="39" customFormat="1" ht="12" x14ac:dyDescent="0.15">
      <c r="A21" s="128"/>
      <c r="B21" s="74" t="s">
        <v>9</v>
      </c>
      <c r="C21" s="68" t="str">
        <f t="shared" si="11"/>
        <v/>
      </c>
      <c r="D21" s="46" t="str">
        <f t="shared" si="12"/>
        <v/>
      </c>
      <c r="E21" s="47" t="str">
        <f t="shared" si="12"/>
        <v/>
      </c>
      <c r="F21" s="48" t="str">
        <f t="shared" si="13"/>
        <v/>
      </c>
      <c r="G21" s="110" t="str">
        <f t="shared" si="20"/>
        <v/>
      </c>
      <c r="H21" s="80" t="str">
        <f t="shared" si="21"/>
        <v/>
      </c>
      <c r="I21" s="44"/>
      <c r="J21" s="128"/>
      <c r="K21" s="74" t="s">
        <v>9</v>
      </c>
      <c r="L21" s="89"/>
      <c r="M21" s="90"/>
      <c r="N21" s="91"/>
      <c r="O21" s="48" t="str">
        <f t="shared" si="14"/>
        <v/>
      </c>
      <c r="P21" s="110" t="str">
        <f t="shared" si="16"/>
        <v/>
      </c>
      <c r="Q21" s="80" t="str">
        <f t="shared" si="17"/>
        <v/>
      </c>
      <c r="R21" s="44"/>
      <c r="S21" s="128"/>
      <c r="T21" s="74" t="s">
        <v>9</v>
      </c>
      <c r="U21" s="93"/>
      <c r="V21" s="90"/>
      <c r="W21" s="91"/>
      <c r="X21" s="48" t="str">
        <f t="shared" si="15"/>
        <v/>
      </c>
      <c r="Y21" s="110" t="str">
        <f t="shared" si="18"/>
        <v/>
      </c>
      <c r="Z21" s="80" t="str">
        <f t="shared" si="19"/>
        <v/>
      </c>
      <c r="AB21" s="107"/>
    </row>
    <row r="22" spans="1:28" s="39" customFormat="1" ht="12" x14ac:dyDescent="0.15">
      <c r="A22" s="128"/>
      <c r="B22" s="74" t="s">
        <v>10</v>
      </c>
      <c r="C22" s="68" t="str">
        <f t="shared" si="11"/>
        <v/>
      </c>
      <c r="D22" s="46" t="str">
        <f t="shared" si="12"/>
        <v/>
      </c>
      <c r="E22" s="47" t="str">
        <f t="shared" si="12"/>
        <v/>
      </c>
      <c r="F22" s="48" t="str">
        <f t="shared" si="13"/>
        <v/>
      </c>
      <c r="G22" s="110" t="str">
        <f t="shared" si="20"/>
        <v/>
      </c>
      <c r="H22" s="80" t="str">
        <f t="shared" si="21"/>
        <v/>
      </c>
      <c r="I22" s="44"/>
      <c r="J22" s="128"/>
      <c r="K22" s="74" t="s">
        <v>10</v>
      </c>
      <c r="L22" s="89"/>
      <c r="M22" s="90"/>
      <c r="N22" s="91"/>
      <c r="O22" s="48" t="str">
        <f t="shared" si="14"/>
        <v/>
      </c>
      <c r="P22" s="110" t="str">
        <f t="shared" si="16"/>
        <v/>
      </c>
      <c r="Q22" s="80" t="str">
        <f t="shared" si="17"/>
        <v/>
      </c>
      <c r="R22" s="44"/>
      <c r="S22" s="128"/>
      <c r="T22" s="74" t="s">
        <v>10</v>
      </c>
      <c r="U22" s="93"/>
      <c r="V22" s="90"/>
      <c r="W22" s="91"/>
      <c r="X22" s="48" t="str">
        <f t="shared" si="15"/>
        <v/>
      </c>
      <c r="Y22" s="110" t="str">
        <f t="shared" si="18"/>
        <v/>
      </c>
      <c r="Z22" s="80" t="str">
        <f t="shared" si="19"/>
        <v/>
      </c>
      <c r="AB22" s="107"/>
    </row>
    <row r="23" spans="1:28" s="39" customFormat="1" ht="12" x14ac:dyDescent="0.15">
      <c r="A23" s="128"/>
      <c r="B23" s="74" t="s">
        <v>49</v>
      </c>
      <c r="C23" s="68" t="str">
        <f t="shared" si="11"/>
        <v/>
      </c>
      <c r="D23" s="46" t="str">
        <f t="shared" si="12"/>
        <v/>
      </c>
      <c r="E23" s="47" t="str">
        <f t="shared" si="12"/>
        <v/>
      </c>
      <c r="F23" s="48" t="str">
        <f t="shared" si="13"/>
        <v/>
      </c>
      <c r="G23" s="110" t="str">
        <f t="shared" si="20"/>
        <v/>
      </c>
      <c r="H23" s="80" t="str">
        <f t="shared" si="21"/>
        <v/>
      </c>
      <c r="I23" s="44"/>
      <c r="J23" s="128"/>
      <c r="K23" s="74" t="s">
        <v>49</v>
      </c>
      <c r="L23" s="89"/>
      <c r="M23" s="90"/>
      <c r="N23" s="91"/>
      <c r="O23" s="48" t="str">
        <f t="shared" si="14"/>
        <v/>
      </c>
      <c r="P23" s="110" t="str">
        <f t="shared" si="16"/>
        <v/>
      </c>
      <c r="Q23" s="80" t="str">
        <f t="shared" si="17"/>
        <v/>
      </c>
      <c r="R23" s="44"/>
      <c r="S23" s="128"/>
      <c r="T23" s="74" t="s">
        <v>49</v>
      </c>
      <c r="U23" s="93"/>
      <c r="V23" s="90"/>
      <c r="W23" s="91"/>
      <c r="X23" s="48" t="str">
        <f t="shared" si="15"/>
        <v/>
      </c>
      <c r="Y23" s="110" t="str">
        <f t="shared" si="18"/>
        <v/>
      </c>
      <c r="Z23" s="80" t="str">
        <f t="shared" si="19"/>
        <v/>
      </c>
      <c r="AB23" s="107"/>
    </row>
    <row r="24" spans="1:28" s="39" customFormat="1" ht="12" x14ac:dyDescent="0.15">
      <c r="A24" s="128"/>
      <c r="B24" s="74" t="s">
        <v>50</v>
      </c>
      <c r="C24" s="68" t="str">
        <f t="shared" si="11"/>
        <v/>
      </c>
      <c r="D24" s="46" t="str">
        <f t="shared" si="12"/>
        <v/>
      </c>
      <c r="E24" s="47" t="str">
        <f t="shared" si="12"/>
        <v/>
      </c>
      <c r="F24" s="48" t="str">
        <f t="shared" si="13"/>
        <v/>
      </c>
      <c r="G24" s="110" t="str">
        <f t="shared" si="20"/>
        <v/>
      </c>
      <c r="H24" s="80" t="str">
        <f t="shared" si="21"/>
        <v/>
      </c>
      <c r="I24" s="44"/>
      <c r="J24" s="128"/>
      <c r="K24" s="74" t="s">
        <v>50</v>
      </c>
      <c r="L24" s="89"/>
      <c r="M24" s="90"/>
      <c r="N24" s="91"/>
      <c r="O24" s="48" t="str">
        <f t="shared" si="14"/>
        <v/>
      </c>
      <c r="P24" s="110" t="str">
        <f t="shared" si="16"/>
        <v/>
      </c>
      <c r="Q24" s="80" t="str">
        <f t="shared" si="17"/>
        <v/>
      </c>
      <c r="R24" s="44"/>
      <c r="S24" s="128"/>
      <c r="T24" s="74" t="s">
        <v>50</v>
      </c>
      <c r="U24" s="93"/>
      <c r="V24" s="90"/>
      <c r="W24" s="91"/>
      <c r="X24" s="48" t="str">
        <f t="shared" si="15"/>
        <v/>
      </c>
      <c r="Y24" s="110" t="str">
        <f t="shared" si="18"/>
        <v/>
      </c>
      <c r="Z24" s="80" t="str">
        <f t="shared" si="19"/>
        <v/>
      </c>
      <c r="AB24" s="107"/>
    </row>
    <row r="25" spans="1:28" s="39" customFormat="1" ht="12" x14ac:dyDescent="0.15">
      <c r="A25" s="128"/>
      <c r="B25" s="74" t="s">
        <v>51</v>
      </c>
      <c r="C25" s="68" t="str">
        <f t="shared" si="11"/>
        <v/>
      </c>
      <c r="D25" s="46" t="str">
        <f t="shared" si="12"/>
        <v/>
      </c>
      <c r="E25" s="47" t="str">
        <f t="shared" si="12"/>
        <v/>
      </c>
      <c r="F25" s="48" t="str">
        <f t="shared" si="13"/>
        <v/>
      </c>
      <c r="G25" s="110" t="str">
        <f t="shared" si="20"/>
        <v/>
      </c>
      <c r="H25" s="80" t="str">
        <f t="shared" si="21"/>
        <v/>
      </c>
      <c r="I25" s="44"/>
      <c r="J25" s="128"/>
      <c r="K25" s="74" t="s">
        <v>51</v>
      </c>
      <c r="L25" s="89"/>
      <c r="M25" s="90"/>
      <c r="N25" s="91"/>
      <c r="O25" s="48" t="str">
        <f t="shared" si="14"/>
        <v/>
      </c>
      <c r="P25" s="110" t="str">
        <f t="shared" si="16"/>
        <v/>
      </c>
      <c r="Q25" s="80" t="str">
        <f t="shared" si="17"/>
        <v/>
      </c>
      <c r="R25" s="44"/>
      <c r="S25" s="128"/>
      <c r="T25" s="74" t="s">
        <v>51</v>
      </c>
      <c r="U25" s="93"/>
      <c r="V25" s="90"/>
      <c r="W25" s="91"/>
      <c r="X25" s="48" t="str">
        <f t="shared" si="15"/>
        <v/>
      </c>
      <c r="Y25" s="110" t="str">
        <f t="shared" si="18"/>
        <v/>
      </c>
      <c r="Z25" s="80" t="str">
        <f t="shared" si="19"/>
        <v/>
      </c>
      <c r="AB25" s="107"/>
    </row>
    <row r="26" spans="1:28" s="39" customFormat="1" ht="12" x14ac:dyDescent="0.15">
      <c r="A26" s="128"/>
      <c r="B26" s="74" t="s">
        <v>14</v>
      </c>
      <c r="C26" s="68" t="str">
        <f t="shared" si="11"/>
        <v/>
      </c>
      <c r="D26" s="46" t="str">
        <f t="shared" si="12"/>
        <v/>
      </c>
      <c r="E26" s="47" t="str">
        <f t="shared" si="12"/>
        <v/>
      </c>
      <c r="F26" s="48" t="str">
        <f t="shared" si="13"/>
        <v/>
      </c>
      <c r="G26" s="110" t="str">
        <f t="shared" si="20"/>
        <v/>
      </c>
      <c r="H26" s="80" t="str">
        <f t="shared" si="21"/>
        <v/>
      </c>
      <c r="I26" s="44"/>
      <c r="J26" s="128"/>
      <c r="K26" s="74" t="s">
        <v>14</v>
      </c>
      <c r="L26" s="89"/>
      <c r="M26" s="90"/>
      <c r="N26" s="91"/>
      <c r="O26" s="48" t="str">
        <f t="shared" si="14"/>
        <v/>
      </c>
      <c r="P26" s="110" t="str">
        <f t="shared" si="16"/>
        <v/>
      </c>
      <c r="Q26" s="80" t="str">
        <f t="shared" si="17"/>
        <v/>
      </c>
      <c r="R26" s="44"/>
      <c r="S26" s="128"/>
      <c r="T26" s="74" t="s">
        <v>14</v>
      </c>
      <c r="U26" s="93"/>
      <c r="V26" s="90"/>
      <c r="W26" s="91"/>
      <c r="X26" s="48" t="str">
        <f t="shared" si="15"/>
        <v/>
      </c>
      <c r="Y26" s="110" t="str">
        <f t="shared" si="18"/>
        <v/>
      </c>
      <c r="Z26" s="80" t="str">
        <f t="shared" si="19"/>
        <v/>
      </c>
      <c r="AB26" s="107"/>
    </row>
    <row r="27" spans="1:28" s="39" customFormat="1" ht="12" x14ac:dyDescent="0.15">
      <c r="A27" s="128"/>
      <c r="B27" s="74" t="s">
        <v>15</v>
      </c>
      <c r="C27" s="68" t="str">
        <f t="shared" si="11"/>
        <v/>
      </c>
      <c r="D27" s="46" t="str">
        <f t="shared" si="12"/>
        <v/>
      </c>
      <c r="E27" s="47" t="str">
        <f t="shared" si="12"/>
        <v/>
      </c>
      <c r="F27" s="48" t="str">
        <f t="shared" si="13"/>
        <v/>
      </c>
      <c r="G27" s="110" t="str">
        <f t="shared" si="20"/>
        <v/>
      </c>
      <c r="H27" s="80" t="str">
        <f t="shared" si="21"/>
        <v/>
      </c>
      <c r="I27" s="44"/>
      <c r="J27" s="128"/>
      <c r="K27" s="74" t="s">
        <v>15</v>
      </c>
      <c r="L27" s="89"/>
      <c r="M27" s="90"/>
      <c r="N27" s="91"/>
      <c r="O27" s="48" t="str">
        <f t="shared" si="14"/>
        <v/>
      </c>
      <c r="P27" s="110" t="str">
        <f t="shared" si="16"/>
        <v/>
      </c>
      <c r="Q27" s="80" t="str">
        <f t="shared" si="17"/>
        <v/>
      </c>
      <c r="R27" s="44"/>
      <c r="S27" s="128"/>
      <c r="T27" s="74" t="s">
        <v>15</v>
      </c>
      <c r="U27" s="93"/>
      <c r="V27" s="90"/>
      <c r="W27" s="91"/>
      <c r="X27" s="48" t="str">
        <f t="shared" si="15"/>
        <v/>
      </c>
      <c r="Y27" s="110" t="str">
        <f t="shared" si="18"/>
        <v/>
      </c>
      <c r="Z27" s="80" t="str">
        <f t="shared" si="19"/>
        <v/>
      </c>
      <c r="AB27" s="107"/>
    </row>
    <row r="28" spans="1:28" s="39" customFormat="1" ht="12" x14ac:dyDescent="0.15">
      <c r="A28" s="129"/>
      <c r="B28" s="74" t="s">
        <v>16</v>
      </c>
      <c r="C28" s="68" t="str">
        <f t="shared" si="11"/>
        <v/>
      </c>
      <c r="D28" s="46" t="str">
        <f t="shared" si="12"/>
        <v/>
      </c>
      <c r="E28" s="47" t="str">
        <f t="shared" si="12"/>
        <v/>
      </c>
      <c r="F28" s="48" t="str">
        <f t="shared" si="13"/>
        <v/>
      </c>
      <c r="G28" s="110" t="str">
        <f t="shared" si="20"/>
        <v/>
      </c>
      <c r="H28" s="80" t="str">
        <f t="shared" si="21"/>
        <v/>
      </c>
      <c r="I28" s="44"/>
      <c r="J28" s="129"/>
      <c r="K28" s="74" t="s">
        <v>16</v>
      </c>
      <c r="L28" s="89"/>
      <c r="M28" s="90"/>
      <c r="N28" s="91"/>
      <c r="O28" s="48" t="str">
        <f t="shared" si="14"/>
        <v/>
      </c>
      <c r="P28" s="110" t="str">
        <f t="shared" si="16"/>
        <v/>
      </c>
      <c r="Q28" s="80" t="str">
        <f t="shared" si="17"/>
        <v/>
      </c>
      <c r="R28" s="44"/>
      <c r="S28" s="129"/>
      <c r="T28" s="74" t="s">
        <v>16</v>
      </c>
      <c r="U28" s="93"/>
      <c r="V28" s="90"/>
      <c r="W28" s="91"/>
      <c r="X28" s="48" t="str">
        <f t="shared" si="15"/>
        <v/>
      </c>
      <c r="Y28" s="110" t="str">
        <f t="shared" si="18"/>
        <v/>
      </c>
      <c r="Z28" s="80" t="str">
        <f t="shared" si="19"/>
        <v/>
      </c>
      <c r="AB28" s="107"/>
    </row>
    <row r="29" spans="1:28" s="39" customFormat="1" ht="15" customHeight="1" thickBot="1" x14ac:dyDescent="0.2">
      <c r="A29" s="130" t="s">
        <v>62</v>
      </c>
      <c r="B29" s="131"/>
      <c r="C29" s="71" t="str">
        <f>IF(C28="","",C28-C15)</f>
        <v/>
      </c>
      <c r="D29" s="50" t="str">
        <f>IF(D28="","",D28-D15)</f>
        <v/>
      </c>
      <c r="E29" s="51" t="str">
        <f>IF(E28="","",E28-E15)</f>
        <v/>
      </c>
      <c r="F29" s="52" t="str">
        <f>IF(F28="","",F28-F15)</f>
        <v/>
      </c>
      <c r="G29" s="111"/>
      <c r="H29" s="81"/>
      <c r="I29" s="53"/>
      <c r="J29" s="130" t="s">
        <v>62</v>
      </c>
      <c r="K29" s="131"/>
      <c r="L29" s="49" t="str">
        <f>IF(L28="","",L28-L15)</f>
        <v/>
      </c>
      <c r="M29" s="50" t="str">
        <f>IF(M28="","",M28-M15)</f>
        <v/>
      </c>
      <c r="N29" s="51" t="str">
        <f>IF(N28="","",N28-N15)</f>
        <v/>
      </c>
      <c r="O29" s="52" t="str">
        <f>IF(O28="","",O28-O15)</f>
        <v/>
      </c>
      <c r="P29" s="111"/>
      <c r="Q29" s="81"/>
      <c r="R29" s="53"/>
      <c r="S29" s="130" t="s">
        <v>62</v>
      </c>
      <c r="T29" s="131"/>
      <c r="U29" s="49" t="str">
        <f>IF(U28="","",U28-U15)</f>
        <v/>
      </c>
      <c r="V29" s="50" t="str">
        <f>IF(V28="","",V28-V15)</f>
        <v/>
      </c>
      <c r="W29" s="51" t="str">
        <f>IF(W28="","",W28-W15)</f>
        <v/>
      </c>
      <c r="X29" s="52" t="str">
        <f>IF(X28="","",X28-X15)</f>
        <v/>
      </c>
      <c r="Y29" s="111"/>
      <c r="Z29" s="81"/>
      <c r="AB29" s="113"/>
    </row>
    <row r="30" spans="1:28" s="39" customFormat="1" ht="12" customHeight="1" x14ac:dyDescent="0.15">
      <c r="A30" s="132" t="s">
        <v>85</v>
      </c>
      <c r="B30" s="75" t="s">
        <v>5</v>
      </c>
      <c r="C30" s="116" t="str">
        <f t="shared" ref="C30:C41" si="22">IF(L30+U30=0,"",L30+U30-AB30)</f>
        <v/>
      </c>
      <c r="D30" s="117" t="str">
        <f t="shared" ref="D30:E41" si="23">IF(M30+V30=0,"",M30+V30)</f>
        <v/>
      </c>
      <c r="E30" s="118" t="str">
        <f t="shared" si="23"/>
        <v/>
      </c>
      <c r="F30" s="119" t="str">
        <f t="shared" ref="F30:F41" si="24">IF(OR(O30="",X30=""),"",O30+X30)</f>
        <v/>
      </c>
      <c r="G30" s="112" t="str">
        <f>IF(C30="","",C30-C28)</f>
        <v/>
      </c>
      <c r="H30" s="79" t="str">
        <f>IF(F30="","",F30-F28)</f>
        <v/>
      </c>
      <c r="I30" s="44"/>
      <c r="J30" s="132" t="str">
        <f>A30</f>
        <v>令
和
９
年
度</v>
      </c>
      <c r="K30" s="75" t="s">
        <v>5</v>
      </c>
      <c r="L30" s="86"/>
      <c r="M30" s="87"/>
      <c r="N30" s="88"/>
      <c r="O30" s="48" t="str">
        <f t="shared" ref="O30:O41" si="25">IF(OR(M30="",N30=""),"",M30+N30)</f>
        <v/>
      </c>
      <c r="P30" s="112" t="str">
        <f>IF(L30="","",L30-L28)</f>
        <v/>
      </c>
      <c r="Q30" s="79" t="str">
        <f>IF(O30="","",O30-O28)</f>
        <v/>
      </c>
      <c r="R30" s="44"/>
      <c r="S30" s="132" t="str">
        <f>J30</f>
        <v>令
和
９
年
度</v>
      </c>
      <c r="T30" s="75" t="s">
        <v>5</v>
      </c>
      <c r="U30" s="92"/>
      <c r="V30" s="87"/>
      <c r="W30" s="88"/>
      <c r="X30" s="48" t="str">
        <f t="shared" ref="X30:X41" si="26">IF(OR(V30="",W30=""),"",V30+W30)</f>
        <v/>
      </c>
      <c r="Y30" s="112" t="str">
        <f>IF(U30="","",U30-U28)</f>
        <v/>
      </c>
      <c r="Z30" s="79" t="str">
        <f>IF(X30="","",X30-X28)</f>
        <v/>
      </c>
      <c r="AB30" s="107"/>
    </row>
    <row r="31" spans="1:28" s="39" customFormat="1" ht="12" x14ac:dyDescent="0.15">
      <c r="A31" s="128"/>
      <c r="B31" s="74" t="s">
        <v>6</v>
      </c>
      <c r="C31" s="45" t="str">
        <f t="shared" si="22"/>
        <v/>
      </c>
      <c r="D31" s="46" t="str">
        <f t="shared" si="23"/>
        <v/>
      </c>
      <c r="E31" s="47" t="str">
        <f t="shared" si="23"/>
        <v/>
      </c>
      <c r="F31" s="48" t="str">
        <f t="shared" si="24"/>
        <v/>
      </c>
      <c r="G31" s="110" t="str">
        <f>IF(C31="","",C31-C30)</f>
        <v/>
      </c>
      <c r="H31" s="80" t="str">
        <f>IF(F31="","",F31-F30)</f>
        <v/>
      </c>
      <c r="I31" s="44"/>
      <c r="J31" s="128"/>
      <c r="K31" s="74" t="s">
        <v>6</v>
      </c>
      <c r="L31" s="89"/>
      <c r="M31" s="90"/>
      <c r="N31" s="91"/>
      <c r="O31" s="48" t="str">
        <f t="shared" si="25"/>
        <v/>
      </c>
      <c r="P31" s="110" t="str">
        <f t="shared" ref="P31:P41" si="27">IF(L31="","",L31-L30)</f>
        <v/>
      </c>
      <c r="Q31" s="80" t="str">
        <f t="shared" ref="Q31:Q41" si="28">IF(O31="","",O31-O30)</f>
        <v/>
      </c>
      <c r="R31" s="44"/>
      <c r="S31" s="128"/>
      <c r="T31" s="74" t="s">
        <v>6</v>
      </c>
      <c r="U31" s="93"/>
      <c r="V31" s="90"/>
      <c r="W31" s="91"/>
      <c r="X31" s="48" t="str">
        <f t="shared" si="26"/>
        <v/>
      </c>
      <c r="Y31" s="110" t="str">
        <f t="shared" ref="Y31:Y41" si="29">IF(U31="","",U31-U30)</f>
        <v/>
      </c>
      <c r="Z31" s="80" t="str">
        <f t="shared" ref="Z31:Z41" si="30">IF(X31="","",X31-X30)</f>
        <v/>
      </c>
      <c r="AB31" s="107"/>
    </row>
    <row r="32" spans="1:28" s="39" customFormat="1" ht="12" x14ac:dyDescent="0.15">
      <c r="A32" s="128"/>
      <c r="B32" s="74" t="s">
        <v>7</v>
      </c>
      <c r="C32" s="68" t="str">
        <f t="shared" si="22"/>
        <v/>
      </c>
      <c r="D32" s="46" t="str">
        <f t="shared" si="23"/>
        <v/>
      </c>
      <c r="E32" s="47" t="str">
        <f t="shared" si="23"/>
        <v/>
      </c>
      <c r="F32" s="48" t="str">
        <f t="shared" si="24"/>
        <v/>
      </c>
      <c r="G32" s="110" t="str">
        <f t="shared" ref="G32:G41" si="31">IF(C32="","",C32-C31)</f>
        <v/>
      </c>
      <c r="H32" s="80" t="str">
        <f t="shared" ref="H32:H41" si="32">IF(F32="","",F32-F31)</f>
        <v/>
      </c>
      <c r="I32" s="44"/>
      <c r="J32" s="128"/>
      <c r="K32" s="74" t="s">
        <v>7</v>
      </c>
      <c r="L32" s="89"/>
      <c r="M32" s="90"/>
      <c r="N32" s="91"/>
      <c r="O32" s="48" t="str">
        <f t="shared" si="25"/>
        <v/>
      </c>
      <c r="P32" s="110" t="str">
        <f t="shared" si="27"/>
        <v/>
      </c>
      <c r="Q32" s="80" t="str">
        <f t="shared" si="28"/>
        <v/>
      </c>
      <c r="R32" s="44"/>
      <c r="S32" s="128"/>
      <c r="T32" s="74" t="s">
        <v>7</v>
      </c>
      <c r="U32" s="93"/>
      <c r="V32" s="90"/>
      <c r="W32" s="91"/>
      <c r="X32" s="48" t="str">
        <f t="shared" si="26"/>
        <v/>
      </c>
      <c r="Y32" s="110" t="str">
        <f t="shared" si="29"/>
        <v/>
      </c>
      <c r="Z32" s="80" t="str">
        <f t="shared" si="30"/>
        <v/>
      </c>
      <c r="AB32" s="107"/>
    </row>
    <row r="33" spans="1:28" s="39" customFormat="1" ht="12" x14ac:dyDescent="0.15">
      <c r="A33" s="128"/>
      <c r="B33" s="74" t="s">
        <v>8</v>
      </c>
      <c r="C33" s="68" t="str">
        <f t="shared" si="22"/>
        <v/>
      </c>
      <c r="D33" s="46" t="str">
        <f t="shared" si="23"/>
        <v/>
      </c>
      <c r="E33" s="47" t="str">
        <f t="shared" si="23"/>
        <v/>
      </c>
      <c r="F33" s="48" t="str">
        <f t="shared" si="24"/>
        <v/>
      </c>
      <c r="G33" s="110" t="str">
        <f t="shared" si="31"/>
        <v/>
      </c>
      <c r="H33" s="80" t="str">
        <f t="shared" si="32"/>
        <v/>
      </c>
      <c r="I33" s="44"/>
      <c r="J33" s="128"/>
      <c r="K33" s="74" t="s">
        <v>8</v>
      </c>
      <c r="L33" s="89"/>
      <c r="M33" s="90"/>
      <c r="N33" s="91"/>
      <c r="O33" s="48" t="str">
        <f t="shared" si="25"/>
        <v/>
      </c>
      <c r="P33" s="110" t="str">
        <f t="shared" si="27"/>
        <v/>
      </c>
      <c r="Q33" s="80" t="str">
        <f t="shared" si="28"/>
        <v/>
      </c>
      <c r="R33" s="44"/>
      <c r="S33" s="128"/>
      <c r="T33" s="74" t="s">
        <v>8</v>
      </c>
      <c r="U33" s="93"/>
      <c r="V33" s="90"/>
      <c r="W33" s="91"/>
      <c r="X33" s="48" t="str">
        <f t="shared" si="26"/>
        <v/>
      </c>
      <c r="Y33" s="110" t="str">
        <f t="shared" si="29"/>
        <v/>
      </c>
      <c r="Z33" s="80" t="str">
        <f t="shared" si="30"/>
        <v/>
      </c>
      <c r="AB33" s="107"/>
    </row>
    <row r="34" spans="1:28" s="39" customFormat="1" ht="12" x14ac:dyDescent="0.15">
      <c r="A34" s="128"/>
      <c r="B34" s="74" t="s">
        <v>9</v>
      </c>
      <c r="C34" s="68" t="str">
        <f t="shared" si="22"/>
        <v/>
      </c>
      <c r="D34" s="46" t="str">
        <f t="shared" si="23"/>
        <v/>
      </c>
      <c r="E34" s="47" t="str">
        <f t="shared" si="23"/>
        <v/>
      </c>
      <c r="F34" s="48" t="str">
        <f t="shared" si="24"/>
        <v/>
      </c>
      <c r="G34" s="110" t="str">
        <f t="shared" si="31"/>
        <v/>
      </c>
      <c r="H34" s="80" t="str">
        <f t="shared" si="32"/>
        <v/>
      </c>
      <c r="I34" s="44"/>
      <c r="J34" s="128"/>
      <c r="K34" s="74" t="s">
        <v>9</v>
      </c>
      <c r="L34" s="89"/>
      <c r="M34" s="90"/>
      <c r="N34" s="91"/>
      <c r="O34" s="48" t="str">
        <f t="shared" si="25"/>
        <v/>
      </c>
      <c r="P34" s="110" t="str">
        <f t="shared" si="27"/>
        <v/>
      </c>
      <c r="Q34" s="80" t="str">
        <f t="shared" si="28"/>
        <v/>
      </c>
      <c r="R34" s="44"/>
      <c r="S34" s="128"/>
      <c r="T34" s="74" t="s">
        <v>9</v>
      </c>
      <c r="U34" s="93"/>
      <c r="V34" s="90"/>
      <c r="W34" s="91"/>
      <c r="X34" s="48" t="str">
        <f t="shared" si="26"/>
        <v/>
      </c>
      <c r="Y34" s="110" t="str">
        <f t="shared" si="29"/>
        <v/>
      </c>
      <c r="Z34" s="80" t="str">
        <f t="shared" si="30"/>
        <v/>
      </c>
      <c r="AB34" s="107"/>
    </row>
    <row r="35" spans="1:28" s="39" customFormat="1" ht="12" x14ac:dyDescent="0.15">
      <c r="A35" s="128"/>
      <c r="B35" s="74" t="s">
        <v>10</v>
      </c>
      <c r="C35" s="68" t="str">
        <f t="shared" si="22"/>
        <v/>
      </c>
      <c r="D35" s="46" t="str">
        <f t="shared" si="23"/>
        <v/>
      </c>
      <c r="E35" s="47" t="str">
        <f t="shared" si="23"/>
        <v/>
      </c>
      <c r="F35" s="48" t="str">
        <f t="shared" si="24"/>
        <v/>
      </c>
      <c r="G35" s="110" t="str">
        <f t="shared" si="31"/>
        <v/>
      </c>
      <c r="H35" s="80" t="str">
        <f t="shared" si="32"/>
        <v/>
      </c>
      <c r="I35" s="44"/>
      <c r="J35" s="128"/>
      <c r="K35" s="74" t="s">
        <v>10</v>
      </c>
      <c r="L35" s="89"/>
      <c r="M35" s="90"/>
      <c r="N35" s="91"/>
      <c r="O35" s="48" t="str">
        <f t="shared" si="25"/>
        <v/>
      </c>
      <c r="P35" s="110" t="str">
        <f t="shared" si="27"/>
        <v/>
      </c>
      <c r="Q35" s="80" t="str">
        <f t="shared" si="28"/>
        <v/>
      </c>
      <c r="R35" s="44"/>
      <c r="S35" s="128"/>
      <c r="T35" s="74" t="s">
        <v>10</v>
      </c>
      <c r="U35" s="93"/>
      <c r="V35" s="90"/>
      <c r="W35" s="91"/>
      <c r="X35" s="48" t="str">
        <f t="shared" si="26"/>
        <v/>
      </c>
      <c r="Y35" s="110" t="str">
        <f t="shared" si="29"/>
        <v/>
      </c>
      <c r="Z35" s="80" t="str">
        <f t="shared" si="30"/>
        <v/>
      </c>
      <c r="AB35" s="107"/>
    </row>
    <row r="36" spans="1:28" s="39" customFormat="1" ht="12" x14ac:dyDescent="0.15">
      <c r="A36" s="128"/>
      <c r="B36" s="74" t="s">
        <v>49</v>
      </c>
      <c r="C36" s="68" t="str">
        <f t="shared" si="22"/>
        <v/>
      </c>
      <c r="D36" s="46" t="str">
        <f t="shared" si="23"/>
        <v/>
      </c>
      <c r="E36" s="47" t="str">
        <f t="shared" si="23"/>
        <v/>
      </c>
      <c r="F36" s="48" t="str">
        <f t="shared" si="24"/>
        <v/>
      </c>
      <c r="G36" s="110" t="str">
        <f t="shared" si="31"/>
        <v/>
      </c>
      <c r="H36" s="80" t="str">
        <f t="shared" si="32"/>
        <v/>
      </c>
      <c r="I36" s="44"/>
      <c r="J36" s="128"/>
      <c r="K36" s="74" t="s">
        <v>49</v>
      </c>
      <c r="L36" s="89"/>
      <c r="M36" s="90"/>
      <c r="N36" s="91"/>
      <c r="O36" s="48" t="str">
        <f t="shared" si="25"/>
        <v/>
      </c>
      <c r="P36" s="110" t="str">
        <f t="shared" si="27"/>
        <v/>
      </c>
      <c r="Q36" s="80" t="str">
        <f t="shared" si="28"/>
        <v/>
      </c>
      <c r="R36" s="44"/>
      <c r="S36" s="128"/>
      <c r="T36" s="74" t="s">
        <v>49</v>
      </c>
      <c r="U36" s="93"/>
      <c r="V36" s="90"/>
      <c r="W36" s="91"/>
      <c r="X36" s="48" t="str">
        <f t="shared" si="26"/>
        <v/>
      </c>
      <c r="Y36" s="110" t="str">
        <f t="shared" si="29"/>
        <v/>
      </c>
      <c r="Z36" s="80" t="str">
        <f t="shared" si="30"/>
        <v/>
      </c>
      <c r="AB36" s="107"/>
    </row>
    <row r="37" spans="1:28" s="39" customFormat="1" ht="12" x14ac:dyDescent="0.15">
      <c r="A37" s="128"/>
      <c r="B37" s="74" t="s">
        <v>50</v>
      </c>
      <c r="C37" s="68" t="str">
        <f t="shared" si="22"/>
        <v/>
      </c>
      <c r="D37" s="46" t="str">
        <f t="shared" si="23"/>
        <v/>
      </c>
      <c r="E37" s="47" t="str">
        <f t="shared" si="23"/>
        <v/>
      </c>
      <c r="F37" s="48" t="str">
        <f t="shared" si="24"/>
        <v/>
      </c>
      <c r="G37" s="110" t="str">
        <f t="shared" si="31"/>
        <v/>
      </c>
      <c r="H37" s="80" t="str">
        <f t="shared" si="32"/>
        <v/>
      </c>
      <c r="I37" s="44"/>
      <c r="J37" s="128"/>
      <c r="K37" s="74" t="s">
        <v>50</v>
      </c>
      <c r="L37" s="89"/>
      <c r="M37" s="90"/>
      <c r="N37" s="91"/>
      <c r="O37" s="48" t="str">
        <f t="shared" si="25"/>
        <v/>
      </c>
      <c r="P37" s="110" t="str">
        <f t="shared" si="27"/>
        <v/>
      </c>
      <c r="Q37" s="80" t="str">
        <f t="shared" si="28"/>
        <v/>
      </c>
      <c r="R37" s="44"/>
      <c r="S37" s="128"/>
      <c r="T37" s="74" t="s">
        <v>50</v>
      </c>
      <c r="U37" s="93"/>
      <c r="V37" s="90"/>
      <c r="W37" s="91"/>
      <c r="X37" s="48" t="str">
        <f t="shared" si="26"/>
        <v/>
      </c>
      <c r="Y37" s="110" t="str">
        <f t="shared" si="29"/>
        <v/>
      </c>
      <c r="Z37" s="80" t="str">
        <f t="shared" si="30"/>
        <v/>
      </c>
      <c r="AB37" s="107"/>
    </row>
    <row r="38" spans="1:28" s="39" customFormat="1" ht="13.5" customHeight="1" x14ac:dyDescent="0.15">
      <c r="A38" s="128"/>
      <c r="B38" s="74" t="s">
        <v>51</v>
      </c>
      <c r="C38" s="68" t="str">
        <f t="shared" si="22"/>
        <v/>
      </c>
      <c r="D38" s="46" t="str">
        <f t="shared" si="23"/>
        <v/>
      </c>
      <c r="E38" s="47" t="str">
        <f t="shared" si="23"/>
        <v/>
      </c>
      <c r="F38" s="48" t="str">
        <f t="shared" si="24"/>
        <v/>
      </c>
      <c r="G38" s="110" t="str">
        <f t="shared" si="31"/>
        <v/>
      </c>
      <c r="H38" s="80" t="str">
        <f t="shared" si="32"/>
        <v/>
      </c>
      <c r="I38" s="44"/>
      <c r="J38" s="128"/>
      <c r="K38" s="74" t="s">
        <v>51</v>
      </c>
      <c r="L38" s="89"/>
      <c r="M38" s="90"/>
      <c r="N38" s="91"/>
      <c r="O38" s="48" t="str">
        <f t="shared" si="25"/>
        <v/>
      </c>
      <c r="P38" s="110" t="str">
        <f t="shared" si="27"/>
        <v/>
      </c>
      <c r="Q38" s="80" t="str">
        <f t="shared" si="28"/>
        <v/>
      </c>
      <c r="R38" s="44"/>
      <c r="S38" s="128"/>
      <c r="T38" s="74" t="s">
        <v>51</v>
      </c>
      <c r="U38" s="93"/>
      <c r="V38" s="90"/>
      <c r="W38" s="91"/>
      <c r="X38" s="48" t="str">
        <f t="shared" si="26"/>
        <v/>
      </c>
      <c r="Y38" s="110" t="str">
        <f t="shared" si="29"/>
        <v/>
      </c>
      <c r="Z38" s="80" t="str">
        <f t="shared" si="30"/>
        <v/>
      </c>
      <c r="AB38" s="107"/>
    </row>
    <row r="39" spans="1:28" s="39" customFormat="1" ht="12" x14ac:dyDescent="0.15">
      <c r="A39" s="128"/>
      <c r="B39" s="74" t="s">
        <v>14</v>
      </c>
      <c r="C39" s="68" t="str">
        <f t="shared" si="22"/>
        <v/>
      </c>
      <c r="D39" s="46" t="str">
        <f t="shared" si="23"/>
        <v/>
      </c>
      <c r="E39" s="47" t="str">
        <f t="shared" si="23"/>
        <v/>
      </c>
      <c r="F39" s="48" t="str">
        <f t="shared" si="24"/>
        <v/>
      </c>
      <c r="G39" s="110" t="str">
        <f t="shared" si="31"/>
        <v/>
      </c>
      <c r="H39" s="80" t="str">
        <f t="shared" si="32"/>
        <v/>
      </c>
      <c r="I39" s="44"/>
      <c r="J39" s="128"/>
      <c r="K39" s="74" t="s">
        <v>14</v>
      </c>
      <c r="L39" s="89"/>
      <c r="M39" s="90"/>
      <c r="N39" s="91"/>
      <c r="O39" s="48" t="str">
        <f t="shared" si="25"/>
        <v/>
      </c>
      <c r="P39" s="110" t="str">
        <f t="shared" si="27"/>
        <v/>
      </c>
      <c r="Q39" s="80" t="str">
        <f t="shared" si="28"/>
        <v/>
      </c>
      <c r="R39" s="44"/>
      <c r="S39" s="128"/>
      <c r="T39" s="74" t="s">
        <v>14</v>
      </c>
      <c r="U39" s="93"/>
      <c r="V39" s="90"/>
      <c r="W39" s="91"/>
      <c r="X39" s="48" t="str">
        <f t="shared" si="26"/>
        <v/>
      </c>
      <c r="Y39" s="110" t="str">
        <f t="shared" si="29"/>
        <v/>
      </c>
      <c r="Z39" s="80" t="str">
        <f t="shared" si="30"/>
        <v/>
      </c>
      <c r="AB39" s="107"/>
    </row>
    <row r="40" spans="1:28" s="39" customFormat="1" ht="12" x14ac:dyDescent="0.15">
      <c r="A40" s="128"/>
      <c r="B40" s="74" t="s">
        <v>15</v>
      </c>
      <c r="C40" s="68" t="str">
        <f t="shared" si="22"/>
        <v/>
      </c>
      <c r="D40" s="46" t="str">
        <f t="shared" si="23"/>
        <v/>
      </c>
      <c r="E40" s="47" t="str">
        <f t="shared" si="23"/>
        <v/>
      </c>
      <c r="F40" s="48" t="str">
        <f t="shared" si="24"/>
        <v/>
      </c>
      <c r="G40" s="110" t="str">
        <f t="shared" si="31"/>
        <v/>
      </c>
      <c r="H40" s="80" t="str">
        <f t="shared" si="32"/>
        <v/>
      </c>
      <c r="I40" s="44"/>
      <c r="J40" s="128"/>
      <c r="K40" s="74" t="s">
        <v>15</v>
      </c>
      <c r="L40" s="89"/>
      <c r="M40" s="90"/>
      <c r="N40" s="91"/>
      <c r="O40" s="48" t="str">
        <f t="shared" si="25"/>
        <v/>
      </c>
      <c r="P40" s="110" t="str">
        <f t="shared" si="27"/>
        <v/>
      </c>
      <c r="Q40" s="80" t="str">
        <f t="shared" si="28"/>
        <v/>
      </c>
      <c r="R40" s="44"/>
      <c r="S40" s="128"/>
      <c r="T40" s="74" t="s">
        <v>15</v>
      </c>
      <c r="U40" s="93"/>
      <c r="V40" s="90"/>
      <c r="W40" s="91"/>
      <c r="X40" s="48" t="str">
        <f t="shared" si="26"/>
        <v/>
      </c>
      <c r="Y40" s="110" t="str">
        <f t="shared" si="29"/>
        <v/>
      </c>
      <c r="Z40" s="80" t="str">
        <f t="shared" si="30"/>
        <v/>
      </c>
      <c r="AB40" s="107"/>
    </row>
    <row r="41" spans="1:28" s="39" customFormat="1" ht="12" x14ac:dyDescent="0.15">
      <c r="A41" s="129"/>
      <c r="B41" s="74" t="s">
        <v>16</v>
      </c>
      <c r="C41" s="68" t="str">
        <f t="shared" si="22"/>
        <v/>
      </c>
      <c r="D41" s="46" t="str">
        <f t="shared" si="23"/>
        <v/>
      </c>
      <c r="E41" s="47" t="str">
        <f t="shared" si="23"/>
        <v/>
      </c>
      <c r="F41" s="48" t="str">
        <f t="shared" si="24"/>
        <v/>
      </c>
      <c r="G41" s="110" t="str">
        <f t="shared" si="31"/>
        <v/>
      </c>
      <c r="H41" s="80" t="str">
        <f t="shared" si="32"/>
        <v/>
      </c>
      <c r="I41" s="44"/>
      <c r="J41" s="129"/>
      <c r="K41" s="74" t="s">
        <v>16</v>
      </c>
      <c r="L41" s="89"/>
      <c r="M41" s="90"/>
      <c r="N41" s="91"/>
      <c r="O41" s="48" t="str">
        <f t="shared" si="25"/>
        <v/>
      </c>
      <c r="P41" s="110" t="str">
        <f t="shared" si="27"/>
        <v/>
      </c>
      <c r="Q41" s="80" t="str">
        <f t="shared" si="28"/>
        <v/>
      </c>
      <c r="R41" s="44"/>
      <c r="S41" s="129"/>
      <c r="T41" s="74" t="s">
        <v>16</v>
      </c>
      <c r="U41" s="93"/>
      <c r="V41" s="90"/>
      <c r="W41" s="91"/>
      <c r="X41" s="48" t="str">
        <f t="shared" si="26"/>
        <v/>
      </c>
      <c r="Y41" s="110" t="str">
        <f t="shared" si="29"/>
        <v/>
      </c>
      <c r="Z41" s="80" t="str">
        <f t="shared" si="30"/>
        <v/>
      </c>
      <c r="AB41" s="107"/>
    </row>
    <row r="42" spans="1:28" s="39" customFormat="1" ht="15" customHeight="1" thickBot="1" x14ac:dyDescent="0.2">
      <c r="A42" s="130" t="s">
        <v>62</v>
      </c>
      <c r="B42" s="131"/>
      <c r="C42" s="71" t="str">
        <f>IF(C41="","",C41-C28)</f>
        <v/>
      </c>
      <c r="D42" s="50" t="str">
        <f>IF(D41="","",D41-D28)</f>
        <v/>
      </c>
      <c r="E42" s="51" t="str">
        <f>IF(E41="","",E41-E28)</f>
        <v/>
      </c>
      <c r="F42" s="52" t="str">
        <f>IF(F41="","",F41-F28)</f>
        <v/>
      </c>
      <c r="G42" s="111"/>
      <c r="H42" s="81"/>
      <c r="I42" s="53"/>
      <c r="J42" s="130" t="s">
        <v>62</v>
      </c>
      <c r="K42" s="131"/>
      <c r="L42" s="49" t="str">
        <f>IF(L41="","",L41-L28)</f>
        <v/>
      </c>
      <c r="M42" s="50" t="str">
        <f>IF(M41="","",M41-M28)</f>
        <v/>
      </c>
      <c r="N42" s="51" t="str">
        <f>IF(N41="","",N41-N28)</f>
        <v/>
      </c>
      <c r="O42" s="52" t="str">
        <f>IF(O41="","",O41-O28)</f>
        <v/>
      </c>
      <c r="P42" s="111"/>
      <c r="Q42" s="81"/>
      <c r="R42" s="53"/>
      <c r="S42" s="130" t="s">
        <v>62</v>
      </c>
      <c r="T42" s="131"/>
      <c r="U42" s="49" t="str">
        <f>IF(U41="","",U41-U28)</f>
        <v/>
      </c>
      <c r="V42" s="50" t="str">
        <f>IF(V41="","",V41-V28)</f>
        <v/>
      </c>
      <c r="W42" s="51" t="str">
        <f>IF(W41="","",W41-W28)</f>
        <v/>
      </c>
      <c r="X42" s="52" t="str">
        <f>IF(X41="","",X41-X28)</f>
        <v/>
      </c>
      <c r="Y42" s="111"/>
      <c r="Z42" s="81"/>
      <c r="AB42" s="113"/>
    </row>
    <row r="43" spans="1:28" s="39" customFormat="1" ht="12" customHeight="1" x14ac:dyDescent="0.15">
      <c r="A43" s="132" t="s">
        <v>86</v>
      </c>
      <c r="B43" s="75" t="s">
        <v>5</v>
      </c>
      <c r="C43" s="70"/>
      <c r="D43" s="56"/>
      <c r="E43" s="57"/>
      <c r="F43" s="58" t="str">
        <f t="shared" ref="F43:F54" si="33">IF(OR(O43="",X43=""),"",O43+X43)</f>
        <v/>
      </c>
      <c r="G43" s="112" t="str">
        <f>IF(C43="","",C43-C41)</f>
        <v/>
      </c>
      <c r="H43" s="79" t="str">
        <f>IF(F43="","",F43-F41)</f>
        <v/>
      </c>
      <c r="I43" s="44"/>
      <c r="J43" s="132" t="str">
        <f>A43</f>
        <v>令
和
10
年
度</v>
      </c>
      <c r="K43" s="75" t="s">
        <v>5</v>
      </c>
      <c r="L43" s="86"/>
      <c r="M43" s="87"/>
      <c r="N43" s="88"/>
      <c r="O43" s="58" t="str">
        <f t="shared" ref="O43:O54" si="34">IF(OR(M43="",N43=""),"",M43+N43)</f>
        <v/>
      </c>
      <c r="P43" s="112" t="str">
        <f>IF(L43="","",L43-L41)</f>
        <v/>
      </c>
      <c r="Q43" s="79" t="str">
        <f>IF(O43="","",O43-O41)</f>
        <v/>
      </c>
      <c r="R43" s="44"/>
      <c r="S43" s="132" t="str">
        <f>J43</f>
        <v>令
和
10
年
度</v>
      </c>
      <c r="T43" s="75" t="s">
        <v>5</v>
      </c>
      <c r="U43" s="92"/>
      <c r="V43" s="87"/>
      <c r="W43" s="88"/>
      <c r="X43" s="48" t="str">
        <f t="shared" ref="X43:X54" si="35">IF(OR(V43="",W43=""),"",V43+W43)</f>
        <v/>
      </c>
      <c r="Y43" s="112" t="str">
        <f>IF(U43="","",U43-U41)</f>
        <v/>
      </c>
      <c r="Z43" s="79" t="str">
        <f>IF(X43="","",X43-X41)</f>
        <v/>
      </c>
      <c r="AB43" s="106"/>
    </row>
    <row r="44" spans="1:28" s="39" customFormat="1" ht="13.5" customHeight="1" x14ac:dyDescent="0.15">
      <c r="A44" s="128"/>
      <c r="B44" s="74" t="s">
        <v>6</v>
      </c>
      <c r="C44" s="68"/>
      <c r="D44" s="46"/>
      <c r="E44" s="47"/>
      <c r="F44" s="48" t="str">
        <f t="shared" si="33"/>
        <v/>
      </c>
      <c r="G44" s="110" t="str">
        <f t="shared" ref="G44:G54" si="36">IF(C44="","",C44-C43)</f>
        <v/>
      </c>
      <c r="H44" s="80" t="str">
        <f>IF(F44="","",F44-F43)</f>
        <v/>
      </c>
      <c r="I44" s="44"/>
      <c r="J44" s="128"/>
      <c r="K44" s="74" t="s">
        <v>6</v>
      </c>
      <c r="L44" s="89"/>
      <c r="M44" s="90"/>
      <c r="N44" s="91"/>
      <c r="O44" s="48" t="str">
        <f t="shared" si="34"/>
        <v/>
      </c>
      <c r="P44" s="110" t="str">
        <f t="shared" ref="P44:P54" si="37">IF(L44="","",L44-L43)</f>
        <v/>
      </c>
      <c r="Q44" s="80" t="str">
        <f t="shared" ref="Q44:Q54" si="38">IF(O44="","",O44-O43)</f>
        <v/>
      </c>
      <c r="R44" s="44"/>
      <c r="S44" s="128"/>
      <c r="T44" s="74" t="s">
        <v>6</v>
      </c>
      <c r="U44" s="93"/>
      <c r="V44" s="90"/>
      <c r="W44" s="91"/>
      <c r="X44" s="48" t="str">
        <f t="shared" si="35"/>
        <v/>
      </c>
      <c r="Y44" s="110" t="str">
        <f t="shared" ref="Y44:Y54" si="39">IF(U44="","",U44-U43)</f>
        <v/>
      </c>
      <c r="Z44" s="80" t="str">
        <f t="shared" ref="Z44:Z54" si="40">IF(X44="","",X44-X43)</f>
        <v/>
      </c>
      <c r="AB44" s="107"/>
    </row>
    <row r="45" spans="1:28" s="39" customFormat="1" ht="12" x14ac:dyDescent="0.15">
      <c r="A45" s="128"/>
      <c r="B45" s="74" t="s">
        <v>7</v>
      </c>
      <c r="C45" s="68"/>
      <c r="D45" s="46"/>
      <c r="E45" s="47"/>
      <c r="F45" s="48" t="str">
        <f t="shared" si="33"/>
        <v/>
      </c>
      <c r="G45" s="110" t="str">
        <f t="shared" si="36"/>
        <v/>
      </c>
      <c r="H45" s="80" t="str">
        <f t="shared" ref="H45:H54" si="41">IF(F45="","",F45-F44)</f>
        <v/>
      </c>
      <c r="I45" s="44"/>
      <c r="J45" s="128"/>
      <c r="K45" s="74" t="s">
        <v>7</v>
      </c>
      <c r="L45" s="89"/>
      <c r="M45" s="90"/>
      <c r="N45" s="91"/>
      <c r="O45" s="48" t="str">
        <f t="shared" si="34"/>
        <v/>
      </c>
      <c r="P45" s="110" t="str">
        <f t="shared" si="37"/>
        <v/>
      </c>
      <c r="Q45" s="80" t="str">
        <f t="shared" si="38"/>
        <v/>
      </c>
      <c r="R45" s="44"/>
      <c r="S45" s="128"/>
      <c r="T45" s="74" t="s">
        <v>7</v>
      </c>
      <c r="U45" s="93"/>
      <c r="V45" s="90"/>
      <c r="W45" s="91"/>
      <c r="X45" s="48" t="str">
        <f t="shared" si="35"/>
        <v/>
      </c>
      <c r="Y45" s="110" t="str">
        <f t="shared" si="39"/>
        <v/>
      </c>
      <c r="Z45" s="80" t="str">
        <f t="shared" si="40"/>
        <v/>
      </c>
      <c r="AB45" s="107"/>
    </row>
    <row r="46" spans="1:28" s="39" customFormat="1" ht="12" x14ac:dyDescent="0.15">
      <c r="A46" s="128"/>
      <c r="B46" s="74" t="s">
        <v>8</v>
      </c>
      <c r="C46" s="68"/>
      <c r="D46" s="46"/>
      <c r="E46" s="47"/>
      <c r="F46" s="48" t="str">
        <f t="shared" si="33"/>
        <v/>
      </c>
      <c r="G46" s="110" t="str">
        <f t="shared" si="36"/>
        <v/>
      </c>
      <c r="H46" s="80" t="str">
        <f t="shared" si="41"/>
        <v/>
      </c>
      <c r="I46" s="44"/>
      <c r="J46" s="128"/>
      <c r="K46" s="74" t="s">
        <v>8</v>
      </c>
      <c r="L46" s="89"/>
      <c r="M46" s="90"/>
      <c r="N46" s="91"/>
      <c r="O46" s="48" t="str">
        <f t="shared" si="34"/>
        <v/>
      </c>
      <c r="P46" s="110" t="str">
        <f t="shared" si="37"/>
        <v/>
      </c>
      <c r="Q46" s="80" t="str">
        <f t="shared" si="38"/>
        <v/>
      </c>
      <c r="R46" s="44"/>
      <c r="S46" s="128"/>
      <c r="T46" s="74" t="s">
        <v>8</v>
      </c>
      <c r="U46" s="93"/>
      <c r="V46" s="90"/>
      <c r="W46" s="91"/>
      <c r="X46" s="48" t="str">
        <f t="shared" si="35"/>
        <v/>
      </c>
      <c r="Y46" s="110" t="str">
        <f t="shared" si="39"/>
        <v/>
      </c>
      <c r="Z46" s="80" t="str">
        <f t="shared" si="40"/>
        <v/>
      </c>
      <c r="AB46" s="107"/>
    </row>
    <row r="47" spans="1:28" s="39" customFormat="1" ht="12" x14ac:dyDescent="0.15">
      <c r="A47" s="128"/>
      <c r="B47" s="74" t="s">
        <v>9</v>
      </c>
      <c r="C47" s="68"/>
      <c r="D47" s="46"/>
      <c r="E47" s="47"/>
      <c r="F47" s="48" t="str">
        <f t="shared" si="33"/>
        <v/>
      </c>
      <c r="G47" s="110" t="str">
        <f t="shared" si="36"/>
        <v/>
      </c>
      <c r="H47" s="80" t="str">
        <f t="shared" si="41"/>
        <v/>
      </c>
      <c r="I47" s="44"/>
      <c r="J47" s="128"/>
      <c r="K47" s="74" t="s">
        <v>9</v>
      </c>
      <c r="L47" s="89"/>
      <c r="M47" s="90"/>
      <c r="N47" s="91"/>
      <c r="O47" s="48" t="str">
        <f t="shared" si="34"/>
        <v/>
      </c>
      <c r="P47" s="110" t="str">
        <f t="shared" si="37"/>
        <v/>
      </c>
      <c r="Q47" s="80" t="str">
        <f t="shared" si="38"/>
        <v/>
      </c>
      <c r="R47" s="44"/>
      <c r="S47" s="128"/>
      <c r="T47" s="74" t="s">
        <v>9</v>
      </c>
      <c r="U47" s="93"/>
      <c r="V47" s="90"/>
      <c r="W47" s="91"/>
      <c r="X47" s="48" t="str">
        <f t="shared" si="35"/>
        <v/>
      </c>
      <c r="Y47" s="110" t="str">
        <f t="shared" si="39"/>
        <v/>
      </c>
      <c r="Z47" s="80" t="str">
        <f t="shared" si="40"/>
        <v/>
      </c>
      <c r="AB47" s="107"/>
    </row>
    <row r="48" spans="1:28" s="39" customFormat="1" ht="12" x14ac:dyDescent="0.15">
      <c r="A48" s="128"/>
      <c r="B48" s="74" t="s">
        <v>10</v>
      </c>
      <c r="C48" s="68"/>
      <c r="D48" s="46"/>
      <c r="E48" s="47"/>
      <c r="F48" s="48" t="str">
        <f t="shared" si="33"/>
        <v/>
      </c>
      <c r="G48" s="110" t="str">
        <f t="shared" si="36"/>
        <v/>
      </c>
      <c r="H48" s="80" t="str">
        <f t="shared" si="41"/>
        <v/>
      </c>
      <c r="I48" s="44"/>
      <c r="J48" s="128"/>
      <c r="K48" s="74" t="s">
        <v>10</v>
      </c>
      <c r="L48" s="89"/>
      <c r="M48" s="90"/>
      <c r="N48" s="91"/>
      <c r="O48" s="48" t="str">
        <f t="shared" si="34"/>
        <v/>
      </c>
      <c r="P48" s="110" t="str">
        <f t="shared" si="37"/>
        <v/>
      </c>
      <c r="Q48" s="80" t="str">
        <f t="shared" si="38"/>
        <v/>
      </c>
      <c r="R48" s="44"/>
      <c r="S48" s="128"/>
      <c r="T48" s="74" t="s">
        <v>10</v>
      </c>
      <c r="U48" s="93"/>
      <c r="V48" s="90"/>
      <c r="W48" s="91"/>
      <c r="X48" s="48" t="str">
        <f t="shared" si="35"/>
        <v/>
      </c>
      <c r="Y48" s="110" t="str">
        <f t="shared" si="39"/>
        <v/>
      </c>
      <c r="Z48" s="80" t="str">
        <f t="shared" si="40"/>
        <v/>
      </c>
      <c r="AB48" s="107"/>
    </row>
    <row r="49" spans="1:28" s="39" customFormat="1" ht="12" x14ac:dyDescent="0.15">
      <c r="A49" s="128"/>
      <c r="B49" s="74" t="s">
        <v>49</v>
      </c>
      <c r="C49" s="68"/>
      <c r="D49" s="46"/>
      <c r="E49" s="47"/>
      <c r="F49" s="48" t="str">
        <f t="shared" si="33"/>
        <v/>
      </c>
      <c r="G49" s="110" t="str">
        <f t="shared" si="36"/>
        <v/>
      </c>
      <c r="H49" s="80" t="str">
        <f t="shared" si="41"/>
        <v/>
      </c>
      <c r="I49" s="44"/>
      <c r="J49" s="128"/>
      <c r="K49" s="74" t="s">
        <v>49</v>
      </c>
      <c r="L49" s="89"/>
      <c r="M49" s="90"/>
      <c r="N49" s="91"/>
      <c r="O49" s="48" t="str">
        <f t="shared" si="34"/>
        <v/>
      </c>
      <c r="P49" s="110" t="str">
        <f t="shared" si="37"/>
        <v/>
      </c>
      <c r="Q49" s="80" t="str">
        <f t="shared" si="38"/>
        <v/>
      </c>
      <c r="R49" s="44"/>
      <c r="S49" s="128"/>
      <c r="T49" s="74" t="s">
        <v>49</v>
      </c>
      <c r="U49" s="93"/>
      <c r="V49" s="90"/>
      <c r="W49" s="91"/>
      <c r="X49" s="48" t="str">
        <f t="shared" si="35"/>
        <v/>
      </c>
      <c r="Y49" s="110" t="str">
        <f t="shared" si="39"/>
        <v/>
      </c>
      <c r="Z49" s="80" t="str">
        <f t="shared" si="40"/>
        <v/>
      </c>
      <c r="AB49" s="107"/>
    </row>
    <row r="50" spans="1:28" s="39" customFormat="1" ht="12" x14ac:dyDescent="0.15">
      <c r="A50" s="128"/>
      <c r="B50" s="74" t="s">
        <v>50</v>
      </c>
      <c r="C50" s="68"/>
      <c r="D50" s="46"/>
      <c r="E50" s="47"/>
      <c r="F50" s="48" t="str">
        <f t="shared" si="33"/>
        <v/>
      </c>
      <c r="G50" s="110" t="str">
        <f t="shared" si="36"/>
        <v/>
      </c>
      <c r="H50" s="80" t="str">
        <f t="shared" si="41"/>
        <v/>
      </c>
      <c r="I50" s="44"/>
      <c r="J50" s="128"/>
      <c r="K50" s="74" t="s">
        <v>50</v>
      </c>
      <c r="L50" s="89"/>
      <c r="M50" s="90"/>
      <c r="N50" s="91"/>
      <c r="O50" s="48" t="str">
        <f t="shared" si="34"/>
        <v/>
      </c>
      <c r="P50" s="110" t="str">
        <f t="shared" si="37"/>
        <v/>
      </c>
      <c r="Q50" s="80" t="str">
        <f t="shared" si="38"/>
        <v/>
      </c>
      <c r="R50" s="44"/>
      <c r="S50" s="128"/>
      <c r="T50" s="74" t="s">
        <v>50</v>
      </c>
      <c r="U50" s="93"/>
      <c r="V50" s="90"/>
      <c r="W50" s="91"/>
      <c r="X50" s="48" t="str">
        <f t="shared" si="35"/>
        <v/>
      </c>
      <c r="Y50" s="110" t="str">
        <f t="shared" si="39"/>
        <v/>
      </c>
      <c r="Z50" s="80" t="str">
        <f t="shared" si="40"/>
        <v/>
      </c>
      <c r="AB50" s="107"/>
    </row>
    <row r="51" spans="1:28" s="39" customFormat="1" ht="12" x14ac:dyDescent="0.15">
      <c r="A51" s="128"/>
      <c r="B51" s="74" t="s">
        <v>51</v>
      </c>
      <c r="C51" s="68"/>
      <c r="D51" s="46"/>
      <c r="E51" s="47"/>
      <c r="F51" s="48" t="str">
        <f t="shared" si="33"/>
        <v/>
      </c>
      <c r="G51" s="110" t="str">
        <f t="shared" si="36"/>
        <v/>
      </c>
      <c r="H51" s="80" t="str">
        <f t="shared" si="41"/>
        <v/>
      </c>
      <c r="I51" s="44"/>
      <c r="J51" s="128"/>
      <c r="K51" s="74" t="s">
        <v>51</v>
      </c>
      <c r="L51" s="89"/>
      <c r="M51" s="90"/>
      <c r="N51" s="91"/>
      <c r="O51" s="48" t="str">
        <f t="shared" si="34"/>
        <v/>
      </c>
      <c r="P51" s="110" t="str">
        <f t="shared" si="37"/>
        <v/>
      </c>
      <c r="Q51" s="80" t="str">
        <f t="shared" si="38"/>
        <v/>
      </c>
      <c r="R51" s="44"/>
      <c r="S51" s="128"/>
      <c r="T51" s="74" t="s">
        <v>51</v>
      </c>
      <c r="U51" s="93"/>
      <c r="V51" s="90"/>
      <c r="W51" s="91"/>
      <c r="X51" s="48" t="str">
        <f t="shared" si="35"/>
        <v/>
      </c>
      <c r="Y51" s="110" t="str">
        <f t="shared" si="39"/>
        <v/>
      </c>
      <c r="Z51" s="80" t="str">
        <f t="shared" si="40"/>
        <v/>
      </c>
      <c r="AB51" s="107"/>
    </row>
    <row r="52" spans="1:28" s="39" customFormat="1" ht="12" x14ac:dyDescent="0.15">
      <c r="A52" s="128"/>
      <c r="B52" s="74" t="s">
        <v>14</v>
      </c>
      <c r="C52" s="68"/>
      <c r="D52" s="46"/>
      <c r="E52" s="47"/>
      <c r="F52" s="48" t="str">
        <f t="shared" si="33"/>
        <v/>
      </c>
      <c r="G52" s="110" t="str">
        <f t="shared" si="36"/>
        <v/>
      </c>
      <c r="H52" s="80" t="str">
        <f t="shared" si="41"/>
        <v/>
      </c>
      <c r="I52" s="44"/>
      <c r="J52" s="128"/>
      <c r="K52" s="74" t="s">
        <v>14</v>
      </c>
      <c r="L52" s="89"/>
      <c r="M52" s="90"/>
      <c r="N52" s="91"/>
      <c r="O52" s="48" t="str">
        <f t="shared" si="34"/>
        <v/>
      </c>
      <c r="P52" s="110" t="str">
        <f t="shared" si="37"/>
        <v/>
      </c>
      <c r="Q52" s="80" t="str">
        <f t="shared" si="38"/>
        <v/>
      </c>
      <c r="R52" s="44"/>
      <c r="S52" s="128"/>
      <c r="T52" s="74" t="s">
        <v>14</v>
      </c>
      <c r="U52" s="93"/>
      <c r="V52" s="90"/>
      <c r="W52" s="91"/>
      <c r="X52" s="48" t="str">
        <f t="shared" si="35"/>
        <v/>
      </c>
      <c r="Y52" s="110" t="str">
        <f t="shared" si="39"/>
        <v/>
      </c>
      <c r="Z52" s="80" t="str">
        <f t="shared" si="40"/>
        <v/>
      </c>
      <c r="AB52" s="107"/>
    </row>
    <row r="53" spans="1:28" s="39" customFormat="1" ht="12" x14ac:dyDescent="0.15">
      <c r="A53" s="128"/>
      <c r="B53" s="74" t="s">
        <v>15</v>
      </c>
      <c r="C53" s="68"/>
      <c r="D53" s="46"/>
      <c r="E53" s="47"/>
      <c r="F53" s="48" t="str">
        <f t="shared" si="33"/>
        <v/>
      </c>
      <c r="G53" s="110" t="str">
        <f t="shared" si="36"/>
        <v/>
      </c>
      <c r="H53" s="80" t="str">
        <f t="shared" si="41"/>
        <v/>
      </c>
      <c r="I53" s="44"/>
      <c r="J53" s="128"/>
      <c r="K53" s="74" t="s">
        <v>15</v>
      </c>
      <c r="L53" s="89"/>
      <c r="M53" s="90"/>
      <c r="N53" s="91"/>
      <c r="O53" s="48" t="str">
        <f t="shared" si="34"/>
        <v/>
      </c>
      <c r="P53" s="110" t="str">
        <f t="shared" si="37"/>
        <v/>
      </c>
      <c r="Q53" s="80" t="str">
        <f t="shared" si="38"/>
        <v/>
      </c>
      <c r="R53" s="44"/>
      <c r="S53" s="128"/>
      <c r="T53" s="74" t="s">
        <v>15</v>
      </c>
      <c r="U53" s="93"/>
      <c r="V53" s="90"/>
      <c r="W53" s="91"/>
      <c r="X53" s="48" t="str">
        <f t="shared" si="35"/>
        <v/>
      </c>
      <c r="Y53" s="110" t="str">
        <f t="shared" si="39"/>
        <v/>
      </c>
      <c r="Z53" s="80" t="str">
        <f t="shared" si="40"/>
        <v/>
      </c>
      <c r="AB53" s="107"/>
    </row>
    <row r="54" spans="1:28" s="39" customFormat="1" ht="12" x14ac:dyDescent="0.15">
      <c r="A54" s="129"/>
      <c r="B54" s="74" t="s">
        <v>16</v>
      </c>
      <c r="C54" s="68"/>
      <c r="D54" s="46"/>
      <c r="E54" s="47"/>
      <c r="F54" s="48" t="str">
        <f t="shared" si="33"/>
        <v/>
      </c>
      <c r="G54" s="110" t="str">
        <f t="shared" si="36"/>
        <v/>
      </c>
      <c r="H54" s="80" t="str">
        <f t="shared" si="41"/>
        <v/>
      </c>
      <c r="I54" s="44"/>
      <c r="J54" s="129"/>
      <c r="K54" s="74" t="s">
        <v>16</v>
      </c>
      <c r="L54" s="89"/>
      <c r="M54" s="90"/>
      <c r="N54" s="91"/>
      <c r="O54" s="48" t="str">
        <f t="shared" si="34"/>
        <v/>
      </c>
      <c r="P54" s="110" t="str">
        <f t="shared" si="37"/>
        <v/>
      </c>
      <c r="Q54" s="80" t="str">
        <f t="shared" si="38"/>
        <v/>
      </c>
      <c r="R54" s="44"/>
      <c r="S54" s="129"/>
      <c r="T54" s="74" t="s">
        <v>16</v>
      </c>
      <c r="U54" s="93"/>
      <c r="V54" s="90"/>
      <c r="W54" s="91"/>
      <c r="X54" s="48" t="str">
        <f t="shared" si="35"/>
        <v/>
      </c>
      <c r="Y54" s="110" t="str">
        <f t="shared" si="39"/>
        <v/>
      </c>
      <c r="Z54" s="80" t="str">
        <f t="shared" si="40"/>
        <v/>
      </c>
      <c r="AB54" s="107"/>
    </row>
    <row r="55" spans="1:28" s="39" customFormat="1" ht="15" customHeight="1" thickBot="1" x14ac:dyDescent="0.2">
      <c r="A55" s="130" t="s">
        <v>62</v>
      </c>
      <c r="B55" s="131"/>
      <c r="C55" s="71" t="str">
        <f>IF(C54="","",C54-C41)</f>
        <v/>
      </c>
      <c r="D55" s="50" t="str">
        <f>IF(D54="","",D54-D41)</f>
        <v/>
      </c>
      <c r="E55" s="51" t="str">
        <f>IF(E54="","",E54-E41)</f>
        <v/>
      </c>
      <c r="F55" s="52" t="str">
        <f>IF(F54="","",F54-F41)</f>
        <v/>
      </c>
      <c r="G55" s="111"/>
      <c r="H55" s="81"/>
      <c r="I55" s="53"/>
      <c r="J55" s="130" t="s">
        <v>62</v>
      </c>
      <c r="K55" s="131"/>
      <c r="L55" s="49" t="str">
        <f>IF(L54="","",L54-L41)</f>
        <v/>
      </c>
      <c r="M55" s="50" t="str">
        <f>IF(M54="","",M54-M41)</f>
        <v/>
      </c>
      <c r="N55" s="51" t="str">
        <f>IF(N54="","",N54-N41)</f>
        <v/>
      </c>
      <c r="O55" s="52" t="str">
        <f>IF(O54="","",O54-O41)</f>
        <v/>
      </c>
      <c r="P55" s="111"/>
      <c r="Q55" s="81"/>
      <c r="R55" s="53"/>
      <c r="S55" s="130" t="s">
        <v>62</v>
      </c>
      <c r="T55" s="131"/>
      <c r="U55" s="49" t="str">
        <f>IF(U54="","",U54-U41)</f>
        <v/>
      </c>
      <c r="V55" s="50" t="str">
        <f>IF(V54="","",V54-V41)</f>
        <v/>
      </c>
      <c r="W55" s="51" t="str">
        <f>IF(W54="","",W54-W41)</f>
        <v/>
      </c>
      <c r="X55" s="52" t="str">
        <f>IF(X54="","",X54-X41)</f>
        <v/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34</v>
      </c>
      <c r="B3" s="2" t="s">
        <v>5</v>
      </c>
      <c r="C3" s="26">
        <v>19792</v>
      </c>
      <c r="D3" s="26">
        <v>29057</v>
      </c>
      <c r="E3" s="26">
        <v>31043</v>
      </c>
      <c r="F3" s="27">
        <f t="shared" ref="F3:F34" si="0">D3+E3</f>
        <v>60100</v>
      </c>
      <c r="G3" s="28">
        <v>367</v>
      </c>
      <c r="H3" s="29">
        <v>509</v>
      </c>
    </row>
    <row r="4" spans="1:8" x14ac:dyDescent="0.15">
      <c r="A4" s="5"/>
      <c r="B4" s="1" t="s">
        <v>6</v>
      </c>
      <c r="C4" s="29">
        <v>19876</v>
      </c>
      <c r="D4" s="29">
        <v>29101</v>
      </c>
      <c r="E4" s="29">
        <v>31119</v>
      </c>
      <c r="F4" s="30">
        <f t="shared" si="0"/>
        <v>60220</v>
      </c>
      <c r="G4" s="28">
        <f t="shared" ref="G4:G14" si="1">C4-C3</f>
        <v>84</v>
      </c>
      <c r="H4" s="29">
        <f t="shared" ref="H4:H14" si="2">F4-F3</f>
        <v>120</v>
      </c>
    </row>
    <row r="5" spans="1:8" x14ac:dyDescent="0.15">
      <c r="A5" s="5"/>
      <c r="B5" s="1" t="s">
        <v>7</v>
      </c>
      <c r="C5" s="29">
        <v>19908</v>
      </c>
      <c r="D5" s="29">
        <v>29120</v>
      </c>
      <c r="E5" s="29">
        <v>31140</v>
      </c>
      <c r="F5" s="30">
        <f t="shared" si="0"/>
        <v>60260</v>
      </c>
      <c r="G5" s="28">
        <f t="shared" si="1"/>
        <v>32</v>
      </c>
      <c r="H5" s="29">
        <f t="shared" si="2"/>
        <v>40</v>
      </c>
    </row>
    <row r="6" spans="1:8" x14ac:dyDescent="0.15">
      <c r="A6" s="5"/>
      <c r="B6" s="1" t="s">
        <v>8</v>
      </c>
      <c r="C6" s="29">
        <v>19925</v>
      </c>
      <c r="D6" s="29">
        <v>29138</v>
      </c>
      <c r="E6" s="29">
        <v>31153</v>
      </c>
      <c r="F6" s="30">
        <f t="shared" si="0"/>
        <v>60291</v>
      </c>
      <c r="G6" s="28">
        <f t="shared" si="1"/>
        <v>17</v>
      </c>
      <c r="H6" s="29">
        <f t="shared" si="2"/>
        <v>31</v>
      </c>
    </row>
    <row r="7" spans="1:8" x14ac:dyDescent="0.15">
      <c r="A7" s="5"/>
      <c r="B7" s="1" t="s">
        <v>9</v>
      </c>
      <c r="C7" s="29">
        <v>19960</v>
      </c>
      <c r="D7" s="29">
        <v>29196</v>
      </c>
      <c r="E7" s="29">
        <v>31173</v>
      </c>
      <c r="F7" s="30">
        <f t="shared" si="0"/>
        <v>60369</v>
      </c>
      <c r="G7" s="28">
        <f t="shared" si="1"/>
        <v>35</v>
      </c>
      <c r="H7" s="29">
        <f t="shared" si="2"/>
        <v>78</v>
      </c>
    </row>
    <row r="8" spans="1:8" x14ac:dyDescent="0.15">
      <c r="A8" s="5"/>
      <c r="B8" s="1" t="s">
        <v>10</v>
      </c>
      <c r="C8" s="29">
        <v>19997</v>
      </c>
      <c r="D8" s="29">
        <v>29225</v>
      </c>
      <c r="E8" s="29">
        <v>31167</v>
      </c>
      <c r="F8" s="30">
        <f t="shared" si="0"/>
        <v>60392</v>
      </c>
      <c r="G8" s="28">
        <f t="shared" si="1"/>
        <v>37</v>
      </c>
      <c r="H8" s="29">
        <f t="shared" si="2"/>
        <v>23</v>
      </c>
    </row>
    <row r="9" spans="1:8" x14ac:dyDescent="0.15">
      <c r="A9" s="5"/>
      <c r="B9" s="1" t="s">
        <v>11</v>
      </c>
      <c r="C9" s="29">
        <v>20021</v>
      </c>
      <c r="D9" s="29">
        <v>29207</v>
      </c>
      <c r="E9" s="29">
        <v>31163</v>
      </c>
      <c r="F9" s="30">
        <f t="shared" si="0"/>
        <v>60370</v>
      </c>
      <c r="G9" s="28">
        <f t="shared" si="1"/>
        <v>24</v>
      </c>
      <c r="H9" s="29">
        <f t="shared" si="2"/>
        <v>-22</v>
      </c>
    </row>
    <row r="10" spans="1:8" x14ac:dyDescent="0.15">
      <c r="A10" s="5"/>
      <c r="B10" s="1" t="s">
        <v>12</v>
      </c>
      <c r="C10" s="29">
        <v>20058</v>
      </c>
      <c r="D10" s="29">
        <v>29223</v>
      </c>
      <c r="E10" s="29">
        <v>31157</v>
      </c>
      <c r="F10" s="30">
        <f t="shared" si="0"/>
        <v>60380</v>
      </c>
      <c r="G10" s="28">
        <f t="shared" si="1"/>
        <v>37</v>
      </c>
      <c r="H10" s="29">
        <f t="shared" si="2"/>
        <v>10</v>
      </c>
    </row>
    <row r="11" spans="1:8" x14ac:dyDescent="0.15">
      <c r="A11" s="5"/>
      <c r="B11" s="1" t="s">
        <v>13</v>
      </c>
      <c r="C11" s="29">
        <v>20080</v>
      </c>
      <c r="D11" s="29">
        <v>29248</v>
      </c>
      <c r="E11" s="29">
        <v>31186</v>
      </c>
      <c r="F11" s="30">
        <f t="shared" si="0"/>
        <v>60434</v>
      </c>
      <c r="G11" s="28">
        <f t="shared" si="1"/>
        <v>22</v>
      </c>
      <c r="H11" s="29">
        <f t="shared" si="2"/>
        <v>54</v>
      </c>
    </row>
    <row r="12" spans="1:8" x14ac:dyDescent="0.15">
      <c r="A12" s="5"/>
      <c r="B12" s="1" t="s">
        <v>14</v>
      </c>
      <c r="C12" s="29">
        <v>20093</v>
      </c>
      <c r="D12" s="29">
        <v>29282</v>
      </c>
      <c r="E12" s="29">
        <v>31198</v>
      </c>
      <c r="F12" s="30">
        <f t="shared" si="0"/>
        <v>60480</v>
      </c>
      <c r="G12" s="28">
        <f t="shared" si="1"/>
        <v>13</v>
      </c>
      <c r="H12" s="29">
        <f t="shared" si="2"/>
        <v>46</v>
      </c>
    </row>
    <row r="13" spans="1:8" x14ac:dyDescent="0.15">
      <c r="A13" s="5"/>
      <c r="B13" s="1" t="s">
        <v>15</v>
      </c>
      <c r="C13" s="29">
        <v>19992</v>
      </c>
      <c r="D13" s="29">
        <v>29220</v>
      </c>
      <c r="E13" s="29">
        <v>31125</v>
      </c>
      <c r="F13" s="30">
        <f t="shared" si="0"/>
        <v>60345</v>
      </c>
      <c r="G13" s="28">
        <f t="shared" si="1"/>
        <v>-101</v>
      </c>
      <c r="H13" s="29">
        <f t="shared" si="2"/>
        <v>-135</v>
      </c>
    </row>
    <row r="14" spans="1:8" x14ac:dyDescent="0.15">
      <c r="A14" s="5"/>
      <c r="B14" s="1" t="s">
        <v>16</v>
      </c>
      <c r="C14" s="29">
        <v>19740</v>
      </c>
      <c r="D14" s="29">
        <v>29025</v>
      </c>
      <c r="E14" s="29">
        <v>30964</v>
      </c>
      <c r="F14" s="30">
        <f t="shared" si="0"/>
        <v>59989</v>
      </c>
      <c r="G14" s="28">
        <f t="shared" si="1"/>
        <v>-252</v>
      </c>
      <c r="H14" s="29">
        <f t="shared" si="2"/>
        <v>-356</v>
      </c>
    </row>
    <row r="15" spans="1:8" ht="14.25" thickBot="1" x14ac:dyDescent="0.2">
      <c r="A15" s="6"/>
      <c r="B15" s="7" t="s">
        <v>17</v>
      </c>
      <c r="C15" s="31">
        <v>315</v>
      </c>
      <c r="D15" s="31">
        <v>218</v>
      </c>
      <c r="E15" s="31">
        <v>180</v>
      </c>
      <c r="F15" s="32">
        <f t="shared" si="0"/>
        <v>398</v>
      </c>
      <c r="G15" s="33"/>
      <c r="H15" s="34"/>
    </row>
    <row r="16" spans="1:8" x14ac:dyDescent="0.15">
      <c r="A16" s="12" t="s">
        <v>35</v>
      </c>
      <c r="B16" s="13" t="s">
        <v>5</v>
      </c>
      <c r="C16" s="35">
        <v>20088</v>
      </c>
      <c r="D16" s="35">
        <v>29290</v>
      </c>
      <c r="E16" s="35">
        <v>31161</v>
      </c>
      <c r="F16" s="36">
        <f t="shared" si="0"/>
        <v>60451</v>
      </c>
      <c r="G16" s="28">
        <f>C16-C14</f>
        <v>348</v>
      </c>
      <c r="H16" s="28">
        <f>F16-F14</f>
        <v>462</v>
      </c>
    </row>
    <row r="17" spans="1:8" x14ac:dyDescent="0.15">
      <c r="A17" s="5"/>
      <c r="B17" s="1" t="s">
        <v>6</v>
      </c>
      <c r="C17" s="29">
        <v>20164</v>
      </c>
      <c r="D17" s="29">
        <v>29296</v>
      </c>
      <c r="E17" s="29">
        <v>31182</v>
      </c>
      <c r="F17" s="30">
        <f t="shared" si="0"/>
        <v>60478</v>
      </c>
      <c r="G17" s="28">
        <f t="shared" ref="G17:G27" si="3">C17-C16</f>
        <v>76</v>
      </c>
      <c r="H17" s="29">
        <f t="shared" ref="H17:H27" si="4">F17-F16</f>
        <v>27</v>
      </c>
    </row>
    <row r="18" spans="1:8" x14ac:dyDescent="0.15">
      <c r="A18" s="5"/>
      <c r="B18" s="1" t="s">
        <v>7</v>
      </c>
      <c r="C18" s="29">
        <v>20232</v>
      </c>
      <c r="D18" s="29">
        <v>29333</v>
      </c>
      <c r="E18" s="29">
        <v>31202</v>
      </c>
      <c r="F18" s="30">
        <f t="shared" si="0"/>
        <v>60535</v>
      </c>
      <c r="G18" s="28">
        <f t="shared" si="3"/>
        <v>68</v>
      </c>
      <c r="H18" s="29">
        <f t="shared" si="4"/>
        <v>57</v>
      </c>
    </row>
    <row r="19" spans="1:8" x14ac:dyDescent="0.15">
      <c r="A19" s="5"/>
      <c r="B19" s="1" t="s">
        <v>8</v>
      </c>
      <c r="C19" s="29">
        <v>20284</v>
      </c>
      <c r="D19" s="29">
        <v>29352</v>
      </c>
      <c r="E19" s="29">
        <v>31228</v>
      </c>
      <c r="F19" s="30">
        <f t="shared" si="0"/>
        <v>60580</v>
      </c>
      <c r="G19" s="28">
        <f t="shared" si="3"/>
        <v>52</v>
      </c>
      <c r="H19" s="29">
        <f t="shared" si="4"/>
        <v>45</v>
      </c>
    </row>
    <row r="20" spans="1:8" x14ac:dyDescent="0.15">
      <c r="A20" s="5"/>
      <c r="B20" s="1" t="s">
        <v>9</v>
      </c>
      <c r="C20" s="29">
        <v>20306</v>
      </c>
      <c r="D20" s="29">
        <v>29418</v>
      </c>
      <c r="E20" s="29">
        <v>31275</v>
      </c>
      <c r="F20" s="30">
        <f t="shared" si="0"/>
        <v>60693</v>
      </c>
      <c r="G20" s="28">
        <f t="shared" si="3"/>
        <v>22</v>
      </c>
      <c r="H20" s="29">
        <f t="shared" si="4"/>
        <v>113</v>
      </c>
    </row>
    <row r="21" spans="1:8" x14ac:dyDescent="0.15">
      <c r="A21" s="5"/>
      <c r="B21" s="1" t="s">
        <v>10</v>
      </c>
      <c r="C21" s="29">
        <v>20326</v>
      </c>
      <c r="D21" s="29">
        <v>29442</v>
      </c>
      <c r="E21" s="29">
        <v>31261</v>
      </c>
      <c r="F21" s="30">
        <f t="shared" si="0"/>
        <v>60703</v>
      </c>
      <c r="G21" s="28">
        <f t="shared" si="3"/>
        <v>20</v>
      </c>
      <c r="H21" s="29">
        <f t="shared" si="4"/>
        <v>10</v>
      </c>
    </row>
    <row r="22" spans="1:8" x14ac:dyDescent="0.15">
      <c r="A22" s="5"/>
      <c r="B22" s="1" t="s">
        <v>11</v>
      </c>
      <c r="C22" s="29">
        <v>20381</v>
      </c>
      <c r="D22" s="29">
        <v>29503</v>
      </c>
      <c r="E22" s="29">
        <v>31273</v>
      </c>
      <c r="F22" s="30">
        <f t="shared" si="0"/>
        <v>60776</v>
      </c>
      <c r="G22" s="28">
        <f t="shared" si="3"/>
        <v>55</v>
      </c>
      <c r="H22" s="29">
        <f t="shared" si="4"/>
        <v>73</v>
      </c>
    </row>
    <row r="23" spans="1:8" x14ac:dyDescent="0.15">
      <c r="A23" s="5"/>
      <c r="B23" s="1" t="s">
        <v>12</v>
      </c>
      <c r="C23" s="29">
        <v>20422</v>
      </c>
      <c r="D23" s="29">
        <v>29534</v>
      </c>
      <c r="E23" s="29">
        <v>31285</v>
      </c>
      <c r="F23" s="30">
        <f t="shared" si="0"/>
        <v>60819</v>
      </c>
      <c r="G23" s="28">
        <f t="shared" si="3"/>
        <v>41</v>
      </c>
      <c r="H23" s="29">
        <f t="shared" si="4"/>
        <v>43</v>
      </c>
    </row>
    <row r="24" spans="1:8" x14ac:dyDescent="0.15">
      <c r="A24" s="5"/>
      <c r="B24" s="1" t="s">
        <v>13</v>
      </c>
      <c r="C24" s="29">
        <v>20422</v>
      </c>
      <c r="D24" s="29">
        <v>29527</v>
      </c>
      <c r="E24" s="29">
        <v>31313</v>
      </c>
      <c r="F24" s="30">
        <f t="shared" si="0"/>
        <v>60840</v>
      </c>
      <c r="G24" s="28">
        <f t="shared" si="3"/>
        <v>0</v>
      </c>
      <c r="H24" s="29">
        <f t="shared" si="4"/>
        <v>21</v>
      </c>
    </row>
    <row r="25" spans="1:8" x14ac:dyDescent="0.15">
      <c r="A25" s="5"/>
      <c r="B25" s="1" t="s">
        <v>14</v>
      </c>
      <c r="C25" s="29">
        <v>20411</v>
      </c>
      <c r="D25" s="29">
        <v>29498</v>
      </c>
      <c r="E25" s="29">
        <v>31294</v>
      </c>
      <c r="F25" s="30">
        <f t="shared" si="0"/>
        <v>60792</v>
      </c>
      <c r="G25" s="28">
        <f t="shared" si="3"/>
        <v>-11</v>
      </c>
      <c r="H25" s="29">
        <f t="shared" si="4"/>
        <v>-48</v>
      </c>
    </row>
    <row r="26" spans="1:8" x14ac:dyDescent="0.15">
      <c r="A26" s="5"/>
      <c r="B26" s="1" t="s">
        <v>15</v>
      </c>
      <c r="C26" s="29">
        <v>20340</v>
      </c>
      <c r="D26" s="29">
        <v>29438</v>
      </c>
      <c r="E26" s="29">
        <v>31240</v>
      </c>
      <c r="F26" s="30">
        <f t="shared" si="0"/>
        <v>60678</v>
      </c>
      <c r="G26" s="28">
        <f t="shared" si="3"/>
        <v>-71</v>
      </c>
      <c r="H26" s="29">
        <f t="shared" si="4"/>
        <v>-114</v>
      </c>
    </row>
    <row r="27" spans="1:8" x14ac:dyDescent="0.15">
      <c r="A27" s="5"/>
      <c r="B27" s="1" t="s">
        <v>16</v>
      </c>
      <c r="C27" s="29">
        <v>20180</v>
      </c>
      <c r="D27" s="29">
        <v>29302</v>
      </c>
      <c r="E27" s="29">
        <v>31134</v>
      </c>
      <c r="F27" s="30">
        <f t="shared" si="0"/>
        <v>60436</v>
      </c>
      <c r="G27" s="28">
        <f t="shared" si="3"/>
        <v>-160</v>
      </c>
      <c r="H27" s="29">
        <f t="shared" si="4"/>
        <v>-242</v>
      </c>
    </row>
    <row r="28" spans="1:8" ht="14.25" thickBot="1" x14ac:dyDescent="0.2">
      <c r="A28" s="6"/>
      <c r="B28" s="7" t="s">
        <v>17</v>
      </c>
      <c r="C28" s="31">
        <f>C27-C14</f>
        <v>440</v>
      </c>
      <c r="D28" s="31">
        <f>D27-D14</f>
        <v>277</v>
      </c>
      <c r="E28" s="31">
        <f>E27-E14</f>
        <v>170</v>
      </c>
      <c r="F28" s="32">
        <f t="shared" si="0"/>
        <v>447</v>
      </c>
      <c r="G28" s="33"/>
      <c r="H28" s="34"/>
    </row>
    <row r="29" spans="1:8" x14ac:dyDescent="0.15">
      <c r="A29" s="12" t="s">
        <v>36</v>
      </c>
      <c r="B29" s="13" t="s">
        <v>5</v>
      </c>
      <c r="C29" s="35">
        <v>20665</v>
      </c>
      <c r="D29" s="35">
        <v>29672</v>
      </c>
      <c r="E29" s="35">
        <v>31373</v>
      </c>
      <c r="F29" s="36">
        <f t="shared" si="0"/>
        <v>61045</v>
      </c>
      <c r="G29" s="28">
        <f>C29-C27</f>
        <v>485</v>
      </c>
      <c r="H29" s="28">
        <f>F29-F27</f>
        <v>609</v>
      </c>
    </row>
    <row r="30" spans="1:8" x14ac:dyDescent="0.15">
      <c r="A30" s="5"/>
      <c r="B30" s="1" t="s">
        <v>6</v>
      </c>
      <c r="C30" s="29">
        <v>20761</v>
      </c>
      <c r="D30" s="29">
        <v>29694</v>
      </c>
      <c r="E30" s="29">
        <v>31404</v>
      </c>
      <c r="F30" s="30">
        <f t="shared" si="0"/>
        <v>61098</v>
      </c>
      <c r="G30" s="28">
        <f t="shared" ref="G30:G40" si="5">C30-C29</f>
        <v>96</v>
      </c>
      <c r="H30" s="29">
        <f t="shared" ref="H30:H40" si="6">F30-F29</f>
        <v>53</v>
      </c>
    </row>
    <row r="31" spans="1:8" x14ac:dyDescent="0.15">
      <c r="A31" s="5"/>
      <c r="B31" s="1" t="s">
        <v>7</v>
      </c>
      <c r="C31" s="29">
        <v>20813</v>
      </c>
      <c r="D31" s="29">
        <v>29713</v>
      </c>
      <c r="E31" s="29">
        <v>31422</v>
      </c>
      <c r="F31" s="30">
        <f t="shared" si="0"/>
        <v>61135</v>
      </c>
      <c r="G31" s="28">
        <f t="shared" si="5"/>
        <v>52</v>
      </c>
      <c r="H31" s="29">
        <f t="shared" si="6"/>
        <v>37</v>
      </c>
    </row>
    <row r="32" spans="1:8" x14ac:dyDescent="0.15">
      <c r="A32" s="5"/>
      <c r="B32" s="1" t="s">
        <v>8</v>
      </c>
      <c r="C32" s="29">
        <v>20814</v>
      </c>
      <c r="D32" s="29">
        <v>29709</v>
      </c>
      <c r="E32" s="29">
        <v>31394</v>
      </c>
      <c r="F32" s="30">
        <f t="shared" si="0"/>
        <v>61103</v>
      </c>
      <c r="G32" s="28">
        <f t="shared" si="5"/>
        <v>1</v>
      </c>
      <c r="H32" s="29">
        <f t="shared" si="6"/>
        <v>-32</v>
      </c>
    </row>
    <row r="33" spans="1:8" x14ac:dyDescent="0.15">
      <c r="A33" s="5"/>
      <c r="B33" s="1" t="s">
        <v>9</v>
      </c>
      <c r="C33" s="29">
        <v>20851</v>
      </c>
      <c r="D33" s="29">
        <v>29739</v>
      </c>
      <c r="E33" s="29">
        <v>31424</v>
      </c>
      <c r="F33" s="30">
        <f t="shared" si="0"/>
        <v>61163</v>
      </c>
      <c r="G33" s="28">
        <f t="shared" si="5"/>
        <v>37</v>
      </c>
      <c r="H33" s="29">
        <f t="shared" si="6"/>
        <v>60</v>
      </c>
    </row>
    <row r="34" spans="1:8" x14ac:dyDescent="0.15">
      <c r="A34" s="5"/>
      <c r="B34" s="1" t="s">
        <v>10</v>
      </c>
      <c r="C34" s="29">
        <v>20895</v>
      </c>
      <c r="D34" s="29">
        <v>29759</v>
      </c>
      <c r="E34" s="29">
        <v>31446</v>
      </c>
      <c r="F34" s="30">
        <f t="shared" si="0"/>
        <v>61205</v>
      </c>
      <c r="G34" s="28">
        <f t="shared" si="5"/>
        <v>44</v>
      </c>
      <c r="H34" s="29">
        <f t="shared" si="6"/>
        <v>42</v>
      </c>
    </row>
    <row r="35" spans="1:8" x14ac:dyDescent="0.15">
      <c r="A35" s="5"/>
      <c r="B35" s="1" t="s">
        <v>11</v>
      </c>
      <c r="C35" s="29">
        <v>20926</v>
      </c>
      <c r="D35" s="29">
        <v>29790</v>
      </c>
      <c r="E35" s="29">
        <v>31447</v>
      </c>
      <c r="F35" s="30">
        <f t="shared" ref="F35:F54" si="7">D35+E35</f>
        <v>61237</v>
      </c>
      <c r="G35" s="28">
        <f t="shared" si="5"/>
        <v>31</v>
      </c>
      <c r="H35" s="29">
        <f t="shared" si="6"/>
        <v>32</v>
      </c>
    </row>
    <row r="36" spans="1:8" x14ac:dyDescent="0.15">
      <c r="A36" s="5"/>
      <c r="B36" s="1" t="s">
        <v>12</v>
      </c>
      <c r="C36" s="29">
        <v>20941</v>
      </c>
      <c r="D36" s="29">
        <v>29791</v>
      </c>
      <c r="E36" s="29">
        <v>31430</v>
      </c>
      <c r="F36" s="30">
        <f t="shared" si="7"/>
        <v>61221</v>
      </c>
      <c r="G36" s="28">
        <f t="shared" si="5"/>
        <v>15</v>
      </c>
      <c r="H36" s="29">
        <f t="shared" si="6"/>
        <v>-16</v>
      </c>
    </row>
    <row r="37" spans="1:8" x14ac:dyDescent="0.15">
      <c r="A37" s="5"/>
      <c r="B37" s="1" t="s">
        <v>13</v>
      </c>
      <c r="C37" s="29">
        <v>20985</v>
      </c>
      <c r="D37" s="29">
        <v>29854</v>
      </c>
      <c r="E37" s="29">
        <v>31487</v>
      </c>
      <c r="F37" s="30">
        <f t="shared" si="7"/>
        <v>61341</v>
      </c>
      <c r="G37" s="28">
        <f t="shared" si="5"/>
        <v>44</v>
      </c>
      <c r="H37" s="29">
        <f t="shared" si="6"/>
        <v>120</v>
      </c>
    </row>
    <row r="38" spans="1:8" x14ac:dyDescent="0.15">
      <c r="A38" s="5"/>
      <c r="B38" s="1" t="s">
        <v>14</v>
      </c>
      <c r="C38" s="29">
        <v>20970</v>
      </c>
      <c r="D38" s="29">
        <v>29841</v>
      </c>
      <c r="E38" s="29">
        <v>31472</v>
      </c>
      <c r="F38" s="30">
        <f t="shared" si="7"/>
        <v>61313</v>
      </c>
      <c r="G38" s="28">
        <f t="shared" si="5"/>
        <v>-15</v>
      </c>
      <c r="H38" s="29">
        <f t="shared" si="6"/>
        <v>-28</v>
      </c>
    </row>
    <row r="39" spans="1:8" x14ac:dyDescent="0.15">
      <c r="A39" s="5"/>
      <c r="B39" s="1" t="s">
        <v>15</v>
      </c>
      <c r="C39" s="29">
        <v>20923</v>
      </c>
      <c r="D39" s="29">
        <v>29810</v>
      </c>
      <c r="E39" s="29">
        <v>31441</v>
      </c>
      <c r="F39" s="30">
        <f t="shared" si="7"/>
        <v>61251</v>
      </c>
      <c r="G39" s="28">
        <f t="shared" si="5"/>
        <v>-47</v>
      </c>
      <c r="H39" s="29">
        <f t="shared" si="6"/>
        <v>-62</v>
      </c>
    </row>
    <row r="40" spans="1:8" x14ac:dyDescent="0.15">
      <c r="A40" s="5"/>
      <c r="B40" s="1" t="s">
        <v>16</v>
      </c>
      <c r="C40" s="29">
        <v>20711</v>
      </c>
      <c r="D40" s="29">
        <v>29667</v>
      </c>
      <c r="E40" s="29">
        <v>31315</v>
      </c>
      <c r="F40" s="30">
        <f t="shared" si="7"/>
        <v>60982</v>
      </c>
      <c r="G40" s="28">
        <f t="shared" si="5"/>
        <v>-212</v>
      </c>
      <c r="H40" s="29">
        <f t="shared" si="6"/>
        <v>-269</v>
      </c>
    </row>
    <row r="41" spans="1:8" ht="14.25" thickBot="1" x14ac:dyDescent="0.2">
      <c r="A41" s="6"/>
      <c r="B41" s="7" t="s">
        <v>17</v>
      </c>
      <c r="C41" s="31">
        <f>C40-C27</f>
        <v>531</v>
      </c>
      <c r="D41" s="31">
        <f>D40-D27</f>
        <v>365</v>
      </c>
      <c r="E41" s="31">
        <f>E40-E27</f>
        <v>181</v>
      </c>
      <c r="F41" s="32">
        <f t="shared" si="7"/>
        <v>546</v>
      </c>
      <c r="G41" s="33"/>
      <c r="H41" s="34"/>
    </row>
    <row r="42" spans="1:8" x14ac:dyDescent="0.15">
      <c r="A42" s="12" t="s">
        <v>37</v>
      </c>
      <c r="B42" s="13" t="s">
        <v>5</v>
      </c>
      <c r="C42" s="35">
        <v>21043</v>
      </c>
      <c r="D42" s="35">
        <v>29824</v>
      </c>
      <c r="E42" s="35">
        <v>31568</v>
      </c>
      <c r="F42" s="36">
        <f t="shared" si="7"/>
        <v>61392</v>
      </c>
      <c r="G42" s="28">
        <f>C42-C40</f>
        <v>332</v>
      </c>
      <c r="H42" s="28">
        <f>F42-F40</f>
        <v>410</v>
      </c>
    </row>
    <row r="43" spans="1:8" x14ac:dyDescent="0.15">
      <c r="A43" s="5"/>
      <c r="B43" s="1" t="s">
        <v>6</v>
      </c>
      <c r="C43" s="29">
        <v>21110</v>
      </c>
      <c r="D43" s="29">
        <v>29859</v>
      </c>
      <c r="E43" s="29">
        <v>31629</v>
      </c>
      <c r="F43" s="30">
        <f t="shared" si="7"/>
        <v>61488</v>
      </c>
      <c r="G43" s="28">
        <f t="shared" ref="G43:G53" si="8">C43-C42</f>
        <v>67</v>
      </c>
      <c r="H43" s="29">
        <f t="shared" ref="H43:H53" si="9">F43-F42</f>
        <v>96</v>
      </c>
    </row>
    <row r="44" spans="1:8" x14ac:dyDescent="0.15">
      <c r="A44" s="5"/>
      <c r="B44" s="1" t="s">
        <v>7</v>
      </c>
      <c r="C44" s="29">
        <v>21174</v>
      </c>
      <c r="D44" s="29">
        <v>29925</v>
      </c>
      <c r="E44" s="29">
        <v>31658</v>
      </c>
      <c r="F44" s="30">
        <f t="shared" si="7"/>
        <v>61583</v>
      </c>
      <c r="G44" s="28">
        <f t="shared" si="8"/>
        <v>64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21168</v>
      </c>
      <c r="D45" s="29">
        <v>29909</v>
      </c>
      <c r="E45" s="29">
        <v>31641</v>
      </c>
      <c r="F45" s="30">
        <f t="shared" si="7"/>
        <v>61550</v>
      </c>
      <c r="G45" s="28">
        <f t="shared" si="8"/>
        <v>-6</v>
      </c>
      <c r="H45" s="29">
        <f t="shared" si="9"/>
        <v>-33</v>
      </c>
    </row>
    <row r="46" spans="1:8" x14ac:dyDescent="0.15">
      <c r="A46" s="5"/>
      <c r="B46" s="1" t="s">
        <v>9</v>
      </c>
      <c r="C46" s="29">
        <v>21201</v>
      </c>
      <c r="D46" s="29">
        <v>29962</v>
      </c>
      <c r="E46" s="29">
        <v>31658</v>
      </c>
      <c r="F46" s="30">
        <f t="shared" si="7"/>
        <v>61620</v>
      </c>
      <c r="G46" s="28">
        <f t="shared" si="8"/>
        <v>33</v>
      </c>
      <c r="H46" s="29">
        <f t="shared" si="9"/>
        <v>70</v>
      </c>
    </row>
    <row r="47" spans="1:8" x14ac:dyDescent="0.15">
      <c r="A47" s="5"/>
      <c r="B47" s="1" t="s">
        <v>10</v>
      </c>
      <c r="C47" s="29">
        <v>21220</v>
      </c>
      <c r="D47" s="29">
        <v>29957</v>
      </c>
      <c r="E47" s="29">
        <v>31697</v>
      </c>
      <c r="F47" s="30">
        <f t="shared" si="7"/>
        <v>61654</v>
      </c>
      <c r="G47" s="28">
        <f t="shared" si="8"/>
        <v>19</v>
      </c>
      <c r="H47" s="29">
        <f t="shared" si="9"/>
        <v>34</v>
      </c>
    </row>
    <row r="48" spans="1:8" x14ac:dyDescent="0.15">
      <c r="A48" s="5"/>
      <c r="B48" s="1" t="s">
        <v>11</v>
      </c>
      <c r="C48" s="29">
        <v>21257</v>
      </c>
      <c r="D48" s="29">
        <v>29964</v>
      </c>
      <c r="E48" s="29">
        <v>31669</v>
      </c>
      <c r="F48" s="30">
        <f t="shared" si="7"/>
        <v>61633</v>
      </c>
      <c r="G48" s="28">
        <f t="shared" si="8"/>
        <v>37</v>
      </c>
      <c r="H48" s="29">
        <f t="shared" si="9"/>
        <v>-21</v>
      </c>
    </row>
    <row r="49" spans="1:8" x14ac:dyDescent="0.15">
      <c r="A49" s="5"/>
      <c r="B49" s="1" t="s">
        <v>12</v>
      </c>
      <c r="C49" s="29">
        <v>21266</v>
      </c>
      <c r="D49" s="29">
        <v>29967</v>
      </c>
      <c r="E49" s="29">
        <v>31655</v>
      </c>
      <c r="F49" s="30">
        <f t="shared" si="7"/>
        <v>61622</v>
      </c>
      <c r="G49" s="28">
        <f t="shared" si="8"/>
        <v>9</v>
      </c>
      <c r="H49" s="29">
        <f t="shared" si="9"/>
        <v>-11</v>
      </c>
    </row>
    <row r="50" spans="1:8" x14ac:dyDescent="0.15">
      <c r="A50" s="5"/>
      <c r="B50" s="1" t="s">
        <v>13</v>
      </c>
      <c r="C50" s="29">
        <v>21276</v>
      </c>
      <c r="D50" s="29">
        <v>29952</v>
      </c>
      <c r="E50" s="29">
        <v>31648</v>
      </c>
      <c r="F50" s="30">
        <f t="shared" si="7"/>
        <v>61600</v>
      </c>
      <c r="G50" s="28">
        <f t="shared" si="8"/>
        <v>10</v>
      </c>
      <c r="H50" s="29">
        <f t="shared" si="9"/>
        <v>-22</v>
      </c>
    </row>
    <row r="51" spans="1:8" x14ac:dyDescent="0.15">
      <c r="A51" s="5"/>
      <c r="B51" s="1" t="s">
        <v>14</v>
      </c>
      <c r="C51" s="29">
        <v>21272</v>
      </c>
      <c r="D51" s="29">
        <v>29943</v>
      </c>
      <c r="E51" s="29">
        <v>31629</v>
      </c>
      <c r="F51" s="30">
        <f t="shared" si="7"/>
        <v>61572</v>
      </c>
      <c r="G51" s="28">
        <f t="shared" si="8"/>
        <v>-4</v>
      </c>
      <c r="H51" s="29">
        <f t="shared" si="9"/>
        <v>-28</v>
      </c>
    </row>
    <row r="52" spans="1:8" x14ac:dyDescent="0.15">
      <c r="A52" s="5"/>
      <c r="B52" s="1" t="s">
        <v>15</v>
      </c>
      <c r="C52" s="29">
        <v>21168</v>
      </c>
      <c r="D52" s="29">
        <v>29829</v>
      </c>
      <c r="E52" s="29">
        <v>31582</v>
      </c>
      <c r="F52" s="30">
        <f t="shared" si="7"/>
        <v>61411</v>
      </c>
      <c r="G52" s="28">
        <f t="shared" si="8"/>
        <v>-104</v>
      </c>
      <c r="H52" s="29">
        <f t="shared" si="9"/>
        <v>-161</v>
      </c>
    </row>
    <row r="53" spans="1:8" x14ac:dyDescent="0.15">
      <c r="A53" s="5"/>
      <c r="B53" s="1" t="s">
        <v>16</v>
      </c>
      <c r="C53" s="29">
        <v>21008</v>
      </c>
      <c r="D53" s="29">
        <v>29665</v>
      </c>
      <c r="E53" s="29">
        <v>31449</v>
      </c>
      <c r="F53" s="30">
        <f t="shared" si="7"/>
        <v>61114</v>
      </c>
      <c r="G53" s="28">
        <f t="shared" si="8"/>
        <v>-160</v>
      </c>
      <c r="H53" s="29">
        <f t="shared" si="9"/>
        <v>-297</v>
      </c>
    </row>
    <row r="54" spans="1:8" ht="14.25" thickBot="1" x14ac:dyDescent="0.2">
      <c r="A54" s="6"/>
      <c r="B54" s="7" t="s">
        <v>17</v>
      </c>
      <c r="C54" s="31">
        <f>C53-C40</f>
        <v>297</v>
      </c>
      <c r="D54" s="31">
        <f>D53-D40</f>
        <v>-2</v>
      </c>
      <c r="E54" s="31">
        <f>E53-E40</f>
        <v>134</v>
      </c>
      <c r="F54" s="32">
        <f t="shared" si="7"/>
        <v>132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B54" sqref="A54:XFD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20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74</v>
      </c>
      <c r="B4" s="73" t="s">
        <v>5</v>
      </c>
      <c r="C4" s="67">
        <f t="shared" ref="C4:C15" si="0">IF(L4+U4=0,"",L4+U4-AB4)</f>
        <v>32472</v>
      </c>
      <c r="D4" s="41">
        <f t="shared" ref="D4:F15" si="1">IF(M4+V4=0,"",M4+V4)</f>
        <v>34469</v>
      </c>
      <c r="E4" s="42">
        <f t="shared" si="1"/>
        <v>37378</v>
      </c>
      <c r="F4" s="43">
        <f t="shared" si="1"/>
        <v>71847</v>
      </c>
      <c r="G4" s="109">
        <f>IF(C4="","",C4-'H29～R2'!C54)</f>
        <v>97</v>
      </c>
      <c r="H4" s="101">
        <f>IF(F4="","",F4-'H29～R2'!F54)</f>
        <v>121</v>
      </c>
      <c r="I4" s="44"/>
      <c r="J4" s="127" t="s">
        <v>75</v>
      </c>
      <c r="K4" s="73" t="s">
        <v>5</v>
      </c>
      <c r="L4" s="105">
        <v>32178</v>
      </c>
      <c r="M4" s="103">
        <v>34166</v>
      </c>
      <c r="N4" s="104">
        <v>37175</v>
      </c>
      <c r="O4" s="43">
        <f>IF(OR(M4="",N4=""),"",M4+N4)</f>
        <v>71341</v>
      </c>
      <c r="P4" s="112">
        <f>IF(L4="","",L4-'H29～R2'!L54)</f>
        <v>87</v>
      </c>
      <c r="Q4" s="79">
        <f>IF(O4=0,"",O4-'H29～R2'!O54)</f>
        <v>114</v>
      </c>
      <c r="R4" s="44"/>
      <c r="S4" s="127" t="s">
        <v>76</v>
      </c>
      <c r="T4" s="73" t="s">
        <v>5</v>
      </c>
      <c r="U4" s="102">
        <v>422</v>
      </c>
      <c r="V4" s="103">
        <v>303</v>
      </c>
      <c r="W4" s="104">
        <v>203</v>
      </c>
      <c r="X4" s="43">
        <f>SUM(V4:W4)</f>
        <v>506</v>
      </c>
      <c r="Y4" s="112">
        <f>IF(U4="","",U4-'H29～R2'!U54)</f>
        <v>8</v>
      </c>
      <c r="Z4" s="79">
        <f>IF(X4=0,"",X4-'H29～R2'!X54)</f>
        <v>7</v>
      </c>
      <c r="AB4" s="114">
        <v>128</v>
      </c>
    </row>
    <row r="5" spans="1:28" s="39" customFormat="1" ht="12" x14ac:dyDescent="0.15">
      <c r="A5" s="128"/>
      <c r="B5" s="74" t="s">
        <v>6</v>
      </c>
      <c r="C5" s="68">
        <f t="shared" si="0"/>
        <v>32497</v>
      </c>
      <c r="D5" s="46">
        <f t="shared" si="1"/>
        <v>34467</v>
      </c>
      <c r="E5" s="47">
        <f t="shared" si="1"/>
        <v>37399</v>
      </c>
      <c r="F5" s="48">
        <f>IF(OR(O5="",X5=""),"",O5+X5)</f>
        <v>71866</v>
      </c>
      <c r="G5" s="110">
        <f t="shared" ref="G5:G15" si="2">IF(C5="","",C5-C4)</f>
        <v>25</v>
      </c>
      <c r="H5" s="80">
        <f>IF(F5="","",F5-F4)</f>
        <v>19</v>
      </c>
      <c r="I5" s="44"/>
      <c r="J5" s="128"/>
      <c r="K5" s="74" t="s">
        <v>6</v>
      </c>
      <c r="L5" s="89">
        <v>32202</v>
      </c>
      <c r="M5" s="90">
        <v>34162</v>
      </c>
      <c r="N5" s="91">
        <v>37193</v>
      </c>
      <c r="O5" s="48">
        <f>IF(OR(M5="",N5=""),"",M5+N5)</f>
        <v>71355</v>
      </c>
      <c r="P5" s="112">
        <f>IF(L5="","",L5-L4)</f>
        <v>24</v>
      </c>
      <c r="Q5" s="80">
        <f>IF(O5="","",O5-O4)</f>
        <v>14</v>
      </c>
      <c r="R5" s="44"/>
      <c r="S5" s="128"/>
      <c r="T5" s="74" t="s">
        <v>6</v>
      </c>
      <c r="U5" s="93">
        <v>427</v>
      </c>
      <c r="V5" s="90">
        <v>305</v>
      </c>
      <c r="W5" s="91">
        <v>206</v>
      </c>
      <c r="X5" s="48">
        <f t="shared" ref="X5:X15" si="3">IF(OR(V5="",W5=""),"",V5+W5)</f>
        <v>511</v>
      </c>
      <c r="Y5" s="110">
        <f>IF(U5="","",U5-U4)</f>
        <v>5</v>
      </c>
      <c r="Z5" s="80">
        <f>IF(X5="","",X5-X4)</f>
        <v>5</v>
      </c>
      <c r="AB5" s="107">
        <v>132</v>
      </c>
    </row>
    <row r="6" spans="1:28" s="39" customFormat="1" ht="12" x14ac:dyDescent="0.15">
      <c r="A6" s="128"/>
      <c r="B6" s="74" t="s">
        <v>7</v>
      </c>
      <c r="C6" s="68">
        <f t="shared" si="0"/>
        <v>32500</v>
      </c>
      <c r="D6" s="46">
        <f t="shared" si="1"/>
        <v>34465</v>
      </c>
      <c r="E6" s="47">
        <f t="shared" si="1"/>
        <v>37384</v>
      </c>
      <c r="F6" s="48">
        <f t="shared" ref="F6:F15" si="4">IF(OR(O6="",X6=""),"",O6+X6)</f>
        <v>71849</v>
      </c>
      <c r="G6" s="110">
        <f t="shared" si="2"/>
        <v>3</v>
      </c>
      <c r="H6" s="80">
        <f t="shared" ref="H6:H15" si="5">IF(F6="","",F6-F5)</f>
        <v>-17</v>
      </c>
      <c r="I6" s="44"/>
      <c r="J6" s="128"/>
      <c r="K6" s="74" t="s">
        <v>7</v>
      </c>
      <c r="L6" s="89">
        <v>32205</v>
      </c>
      <c r="M6" s="90">
        <v>34158</v>
      </c>
      <c r="N6" s="91">
        <v>37179</v>
      </c>
      <c r="O6" s="48">
        <f t="shared" ref="O6:O15" si="6">IF(OR(M6="",N6=""),"",M6+N6)</f>
        <v>71337</v>
      </c>
      <c r="P6" s="112">
        <f t="shared" ref="P6:P15" si="7">IF(L6="","",L6-L5)</f>
        <v>3</v>
      </c>
      <c r="Q6" s="80">
        <f t="shared" ref="Q6:Q15" si="8">IF(O6="","",O6-O5)</f>
        <v>-18</v>
      </c>
      <c r="R6" s="44"/>
      <c r="S6" s="128"/>
      <c r="T6" s="74" t="s">
        <v>7</v>
      </c>
      <c r="U6" s="93">
        <v>427</v>
      </c>
      <c r="V6" s="90">
        <v>307</v>
      </c>
      <c r="W6" s="91">
        <v>205</v>
      </c>
      <c r="X6" s="48">
        <f t="shared" si="3"/>
        <v>512</v>
      </c>
      <c r="Y6" s="110">
        <f t="shared" ref="Y6:Y15" si="9">IF(U6="","",U6-U5)</f>
        <v>0</v>
      </c>
      <c r="Z6" s="80">
        <f t="shared" ref="Z6:Z15" si="10">IF(X6="","",X6-X5)</f>
        <v>1</v>
      </c>
      <c r="AB6" s="107">
        <v>132</v>
      </c>
    </row>
    <row r="7" spans="1:28" s="39" customFormat="1" ht="12" x14ac:dyDescent="0.15">
      <c r="A7" s="128"/>
      <c r="B7" s="74" t="s">
        <v>8</v>
      </c>
      <c r="C7" s="68">
        <f t="shared" si="0"/>
        <v>32500</v>
      </c>
      <c r="D7" s="46">
        <f t="shared" si="1"/>
        <v>34440</v>
      </c>
      <c r="E7" s="47">
        <f t="shared" si="1"/>
        <v>37377</v>
      </c>
      <c r="F7" s="48">
        <f t="shared" si="4"/>
        <v>71817</v>
      </c>
      <c r="G7" s="110">
        <f t="shared" si="2"/>
        <v>0</v>
      </c>
      <c r="H7" s="80">
        <f t="shared" si="5"/>
        <v>-32</v>
      </c>
      <c r="I7" s="44"/>
      <c r="J7" s="128"/>
      <c r="K7" s="74" t="s">
        <v>8</v>
      </c>
      <c r="L7" s="89">
        <v>32215</v>
      </c>
      <c r="M7" s="90">
        <v>34139</v>
      </c>
      <c r="N7" s="91">
        <v>37176</v>
      </c>
      <c r="O7" s="48">
        <f t="shared" si="6"/>
        <v>71315</v>
      </c>
      <c r="P7" s="112">
        <f t="shared" si="7"/>
        <v>10</v>
      </c>
      <c r="Q7" s="80">
        <f t="shared" si="8"/>
        <v>-22</v>
      </c>
      <c r="R7" s="44"/>
      <c r="S7" s="128"/>
      <c r="T7" s="74" t="s">
        <v>8</v>
      </c>
      <c r="U7" s="93">
        <v>418</v>
      </c>
      <c r="V7" s="90">
        <v>301</v>
      </c>
      <c r="W7" s="91">
        <v>201</v>
      </c>
      <c r="X7" s="48">
        <f t="shared" si="3"/>
        <v>502</v>
      </c>
      <c r="Y7" s="110">
        <f t="shared" si="9"/>
        <v>-9</v>
      </c>
      <c r="Z7" s="80">
        <f t="shared" si="10"/>
        <v>-10</v>
      </c>
      <c r="AB7" s="107">
        <v>133</v>
      </c>
    </row>
    <row r="8" spans="1:28" s="39" customFormat="1" ht="12" x14ac:dyDescent="0.15">
      <c r="A8" s="128"/>
      <c r="B8" s="74" t="s">
        <v>9</v>
      </c>
      <c r="C8" s="68">
        <f t="shared" si="0"/>
        <v>32512</v>
      </c>
      <c r="D8" s="46">
        <f t="shared" si="1"/>
        <v>34471</v>
      </c>
      <c r="E8" s="47">
        <f t="shared" si="1"/>
        <v>37383</v>
      </c>
      <c r="F8" s="48">
        <f t="shared" si="4"/>
        <v>71854</v>
      </c>
      <c r="G8" s="110">
        <f t="shared" si="2"/>
        <v>12</v>
      </c>
      <c r="H8" s="80">
        <f t="shared" si="5"/>
        <v>37</v>
      </c>
      <c r="I8" s="44"/>
      <c r="J8" s="128"/>
      <c r="K8" s="74" t="s">
        <v>9</v>
      </c>
      <c r="L8" s="89">
        <v>32235</v>
      </c>
      <c r="M8" s="90">
        <v>34176</v>
      </c>
      <c r="N8" s="91">
        <v>37186</v>
      </c>
      <c r="O8" s="48">
        <f t="shared" si="6"/>
        <v>71362</v>
      </c>
      <c r="P8" s="112">
        <f t="shared" si="7"/>
        <v>20</v>
      </c>
      <c r="Q8" s="80">
        <f t="shared" si="8"/>
        <v>47</v>
      </c>
      <c r="R8" s="44"/>
      <c r="S8" s="128"/>
      <c r="T8" s="74" t="s">
        <v>9</v>
      </c>
      <c r="U8" s="93">
        <v>410</v>
      </c>
      <c r="V8" s="90">
        <v>295</v>
      </c>
      <c r="W8" s="91">
        <v>197</v>
      </c>
      <c r="X8" s="48">
        <f t="shared" si="3"/>
        <v>492</v>
      </c>
      <c r="Y8" s="110">
        <f t="shared" si="9"/>
        <v>-8</v>
      </c>
      <c r="Z8" s="80">
        <f t="shared" si="10"/>
        <v>-10</v>
      </c>
      <c r="AB8" s="107">
        <v>133</v>
      </c>
    </row>
    <row r="9" spans="1:28" s="39" customFormat="1" ht="12" x14ac:dyDescent="0.15">
      <c r="A9" s="128"/>
      <c r="B9" s="74" t="s">
        <v>10</v>
      </c>
      <c r="C9" s="68">
        <f t="shared" si="0"/>
        <v>32534</v>
      </c>
      <c r="D9" s="46">
        <f t="shared" si="1"/>
        <v>34475</v>
      </c>
      <c r="E9" s="47">
        <f t="shared" si="1"/>
        <v>37401</v>
      </c>
      <c r="F9" s="48">
        <f t="shared" si="4"/>
        <v>71876</v>
      </c>
      <c r="G9" s="110">
        <f t="shared" si="2"/>
        <v>22</v>
      </c>
      <c r="H9" s="80">
        <f t="shared" si="5"/>
        <v>22</v>
      </c>
      <c r="I9" s="44"/>
      <c r="J9" s="128"/>
      <c r="K9" s="74" t="s">
        <v>10</v>
      </c>
      <c r="L9" s="89">
        <v>32258</v>
      </c>
      <c r="M9" s="90">
        <v>34180</v>
      </c>
      <c r="N9" s="91">
        <v>37204</v>
      </c>
      <c r="O9" s="48">
        <f t="shared" si="6"/>
        <v>71384</v>
      </c>
      <c r="P9" s="112">
        <f t="shared" si="7"/>
        <v>23</v>
      </c>
      <c r="Q9" s="80">
        <f t="shared" si="8"/>
        <v>22</v>
      </c>
      <c r="R9" s="44"/>
      <c r="S9" s="128"/>
      <c r="T9" s="74" t="s">
        <v>10</v>
      </c>
      <c r="U9" s="93">
        <v>409</v>
      </c>
      <c r="V9" s="90">
        <v>295</v>
      </c>
      <c r="W9" s="91">
        <v>197</v>
      </c>
      <c r="X9" s="48">
        <f t="shared" si="3"/>
        <v>492</v>
      </c>
      <c r="Y9" s="110">
        <f t="shared" si="9"/>
        <v>-1</v>
      </c>
      <c r="Z9" s="80">
        <f t="shared" si="10"/>
        <v>0</v>
      </c>
      <c r="AB9" s="107">
        <v>133</v>
      </c>
    </row>
    <row r="10" spans="1:28" s="39" customFormat="1" ht="12" x14ac:dyDescent="0.15">
      <c r="A10" s="128"/>
      <c r="B10" s="74" t="s">
        <v>49</v>
      </c>
      <c r="C10" s="68">
        <f t="shared" si="0"/>
        <v>32527</v>
      </c>
      <c r="D10" s="46">
        <f t="shared" si="1"/>
        <v>34460</v>
      </c>
      <c r="E10" s="47">
        <f t="shared" si="1"/>
        <v>37402</v>
      </c>
      <c r="F10" s="48">
        <f t="shared" si="4"/>
        <v>71862</v>
      </c>
      <c r="G10" s="110">
        <f t="shared" si="2"/>
        <v>-7</v>
      </c>
      <c r="H10" s="80">
        <f t="shared" si="5"/>
        <v>-14</v>
      </c>
      <c r="I10" s="44"/>
      <c r="J10" s="128"/>
      <c r="K10" s="74" t="s">
        <v>49</v>
      </c>
      <c r="L10" s="89">
        <v>32255</v>
      </c>
      <c r="M10" s="90">
        <v>34166</v>
      </c>
      <c r="N10" s="91">
        <v>37203</v>
      </c>
      <c r="O10" s="48">
        <f t="shared" si="6"/>
        <v>71369</v>
      </c>
      <c r="P10" s="112">
        <f t="shared" si="7"/>
        <v>-3</v>
      </c>
      <c r="Q10" s="80">
        <f t="shared" si="8"/>
        <v>-15</v>
      </c>
      <c r="R10" s="44"/>
      <c r="S10" s="128"/>
      <c r="T10" s="74" t="s">
        <v>49</v>
      </c>
      <c r="U10" s="93">
        <v>405</v>
      </c>
      <c r="V10" s="90">
        <v>294</v>
      </c>
      <c r="W10" s="91">
        <v>199</v>
      </c>
      <c r="X10" s="48">
        <f t="shared" si="3"/>
        <v>493</v>
      </c>
      <c r="Y10" s="110">
        <f t="shared" si="9"/>
        <v>-4</v>
      </c>
      <c r="Z10" s="80">
        <f t="shared" si="10"/>
        <v>1</v>
      </c>
      <c r="AB10" s="107">
        <v>133</v>
      </c>
    </row>
    <row r="11" spans="1:28" s="39" customFormat="1" ht="12" x14ac:dyDescent="0.15">
      <c r="A11" s="128"/>
      <c r="B11" s="74" t="s">
        <v>50</v>
      </c>
      <c r="C11" s="68">
        <f t="shared" si="0"/>
        <v>32514</v>
      </c>
      <c r="D11" s="46">
        <f t="shared" si="1"/>
        <v>34470</v>
      </c>
      <c r="E11" s="47">
        <f t="shared" si="1"/>
        <v>37393</v>
      </c>
      <c r="F11" s="48">
        <f t="shared" si="4"/>
        <v>71863</v>
      </c>
      <c r="G11" s="110">
        <f t="shared" si="2"/>
        <v>-13</v>
      </c>
      <c r="H11" s="80">
        <f t="shared" si="5"/>
        <v>1</v>
      </c>
      <c r="I11" s="44"/>
      <c r="J11" s="128"/>
      <c r="K11" s="74" t="s">
        <v>50</v>
      </c>
      <c r="L11" s="89">
        <v>32250</v>
      </c>
      <c r="M11" s="90">
        <v>34182</v>
      </c>
      <c r="N11" s="91">
        <v>37194</v>
      </c>
      <c r="O11" s="48">
        <f t="shared" si="6"/>
        <v>71376</v>
      </c>
      <c r="P11" s="112">
        <f t="shared" si="7"/>
        <v>-5</v>
      </c>
      <c r="Q11" s="80">
        <f t="shared" si="8"/>
        <v>7</v>
      </c>
      <c r="R11" s="44"/>
      <c r="S11" s="128"/>
      <c r="T11" s="74" t="s">
        <v>50</v>
      </c>
      <c r="U11" s="93">
        <v>397</v>
      </c>
      <c r="V11" s="90">
        <v>288</v>
      </c>
      <c r="W11" s="91">
        <v>199</v>
      </c>
      <c r="X11" s="48">
        <f t="shared" si="3"/>
        <v>487</v>
      </c>
      <c r="Y11" s="110">
        <f t="shared" si="9"/>
        <v>-8</v>
      </c>
      <c r="Z11" s="80">
        <f t="shared" si="10"/>
        <v>-6</v>
      </c>
      <c r="AB11" s="107">
        <v>133</v>
      </c>
    </row>
    <row r="12" spans="1:28" s="39" customFormat="1" ht="12" x14ac:dyDescent="0.15">
      <c r="A12" s="128"/>
      <c r="B12" s="74" t="s">
        <v>51</v>
      </c>
      <c r="C12" s="68">
        <f t="shared" si="0"/>
        <v>32487</v>
      </c>
      <c r="D12" s="46">
        <f t="shared" si="1"/>
        <v>34428</v>
      </c>
      <c r="E12" s="47">
        <f t="shared" si="1"/>
        <v>37387</v>
      </c>
      <c r="F12" s="48">
        <f t="shared" si="4"/>
        <v>71815</v>
      </c>
      <c r="G12" s="110">
        <f t="shared" si="2"/>
        <v>-27</v>
      </c>
      <c r="H12" s="80">
        <f t="shared" si="5"/>
        <v>-48</v>
      </c>
      <c r="I12" s="44"/>
      <c r="J12" s="128"/>
      <c r="K12" s="74" t="s">
        <v>51</v>
      </c>
      <c r="L12" s="89">
        <v>32231</v>
      </c>
      <c r="M12" s="90">
        <v>34149</v>
      </c>
      <c r="N12" s="91">
        <v>37189</v>
      </c>
      <c r="O12" s="48">
        <f t="shared" si="6"/>
        <v>71338</v>
      </c>
      <c r="P12" s="112">
        <f t="shared" si="7"/>
        <v>-19</v>
      </c>
      <c r="Q12" s="80">
        <f t="shared" si="8"/>
        <v>-38</v>
      </c>
      <c r="R12" s="44"/>
      <c r="S12" s="128"/>
      <c r="T12" s="74" t="s">
        <v>51</v>
      </c>
      <c r="U12" s="93">
        <v>388</v>
      </c>
      <c r="V12" s="90">
        <v>279</v>
      </c>
      <c r="W12" s="91">
        <v>198</v>
      </c>
      <c r="X12" s="48">
        <f t="shared" si="3"/>
        <v>477</v>
      </c>
      <c r="Y12" s="110">
        <f t="shared" si="9"/>
        <v>-9</v>
      </c>
      <c r="Z12" s="80">
        <f t="shared" si="10"/>
        <v>-10</v>
      </c>
      <c r="AB12" s="107">
        <v>132</v>
      </c>
    </row>
    <row r="13" spans="1:28" s="39" customFormat="1" ht="12" x14ac:dyDescent="0.15">
      <c r="A13" s="128"/>
      <c r="B13" s="74" t="s">
        <v>14</v>
      </c>
      <c r="C13" s="68">
        <f t="shared" si="0"/>
        <v>32464</v>
      </c>
      <c r="D13" s="46">
        <f t="shared" si="1"/>
        <v>34399</v>
      </c>
      <c r="E13" s="47">
        <f t="shared" si="1"/>
        <v>37377</v>
      </c>
      <c r="F13" s="48">
        <f t="shared" si="4"/>
        <v>71776</v>
      </c>
      <c r="G13" s="110">
        <f t="shared" si="2"/>
        <v>-23</v>
      </c>
      <c r="H13" s="80">
        <f t="shared" si="5"/>
        <v>-39</v>
      </c>
      <c r="I13" s="44"/>
      <c r="J13" s="128"/>
      <c r="K13" s="74" t="s">
        <v>14</v>
      </c>
      <c r="L13" s="89">
        <v>32218</v>
      </c>
      <c r="M13" s="90">
        <v>34128</v>
      </c>
      <c r="N13" s="91">
        <v>37183</v>
      </c>
      <c r="O13" s="48">
        <f t="shared" si="6"/>
        <v>71311</v>
      </c>
      <c r="P13" s="112">
        <f t="shared" si="7"/>
        <v>-13</v>
      </c>
      <c r="Q13" s="80">
        <f t="shared" si="8"/>
        <v>-27</v>
      </c>
      <c r="R13" s="44"/>
      <c r="S13" s="128"/>
      <c r="T13" s="74" t="s">
        <v>14</v>
      </c>
      <c r="U13" s="93">
        <v>378</v>
      </c>
      <c r="V13" s="90">
        <v>271</v>
      </c>
      <c r="W13" s="91">
        <v>194</v>
      </c>
      <c r="X13" s="48">
        <f t="shared" si="3"/>
        <v>465</v>
      </c>
      <c r="Y13" s="110">
        <f t="shared" si="9"/>
        <v>-10</v>
      </c>
      <c r="Z13" s="80">
        <f t="shared" si="10"/>
        <v>-12</v>
      </c>
      <c r="AB13" s="107">
        <v>132</v>
      </c>
    </row>
    <row r="14" spans="1:28" s="39" customFormat="1" ht="12" x14ac:dyDescent="0.15">
      <c r="A14" s="128"/>
      <c r="B14" s="74" t="s">
        <v>15</v>
      </c>
      <c r="C14" s="68">
        <f t="shared" si="0"/>
        <v>32470</v>
      </c>
      <c r="D14" s="46">
        <f t="shared" si="1"/>
        <v>34394</v>
      </c>
      <c r="E14" s="47">
        <f t="shared" si="1"/>
        <v>37327</v>
      </c>
      <c r="F14" s="48">
        <f t="shared" si="4"/>
        <v>71721</v>
      </c>
      <c r="G14" s="110">
        <f t="shared" si="2"/>
        <v>6</v>
      </c>
      <c r="H14" s="80">
        <f t="shared" si="5"/>
        <v>-55</v>
      </c>
      <c r="I14" s="44"/>
      <c r="J14" s="128"/>
      <c r="K14" s="74" t="s">
        <v>15</v>
      </c>
      <c r="L14" s="89">
        <v>32231</v>
      </c>
      <c r="M14" s="90">
        <v>34126</v>
      </c>
      <c r="N14" s="91">
        <v>37135</v>
      </c>
      <c r="O14" s="48">
        <f t="shared" si="6"/>
        <v>71261</v>
      </c>
      <c r="P14" s="112">
        <f t="shared" si="7"/>
        <v>13</v>
      </c>
      <c r="Q14" s="80">
        <f t="shared" si="8"/>
        <v>-50</v>
      </c>
      <c r="R14" s="44"/>
      <c r="S14" s="128"/>
      <c r="T14" s="74" t="s">
        <v>15</v>
      </c>
      <c r="U14" s="93">
        <v>371</v>
      </c>
      <c r="V14" s="90">
        <v>268</v>
      </c>
      <c r="W14" s="91">
        <v>192</v>
      </c>
      <c r="X14" s="48">
        <f t="shared" si="3"/>
        <v>460</v>
      </c>
      <c r="Y14" s="110">
        <f t="shared" si="9"/>
        <v>-7</v>
      </c>
      <c r="Z14" s="80">
        <f t="shared" si="10"/>
        <v>-5</v>
      </c>
      <c r="AB14" s="107">
        <v>132</v>
      </c>
    </row>
    <row r="15" spans="1:28" s="39" customFormat="1" ht="12" x14ac:dyDescent="0.15">
      <c r="A15" s="129"/>
      <c r="B15" s="74" t="s">
        <v>16</v>
      </c>
      <c r="C15" s="68">
        <f t="shared" si="0"/>
        <v>32520</v>
      </c>
      <c r="D15" s="46">
        <f t="shared" si="1"/>
        <v>34317</v>
      </c>
      <c r="E15" s="47">
        <f t="shared" si="1"/>
        <v>37296</v>
      </c>
      <c r="F15" s="48">
        <f t="shared" si="4"/>
        <v>71613</v>
      </c>
      <c r="G15" s="110">
        <f t="shared" si="2"/>
        <v>50</v>
      </c>
      <c r="H15" s="80">
        <f t="shared" si="5"/>
        <v>-108</v>
      </c>
      <c r="I15" s="44"/>
      <c r="J15" s="129"/>
      <c r="K15" s="74" t="s">
        <v>16</v>
      </c>
      <c r="L15" s="89">
        <v>32291</v>
      </c>
      <c r="M15" s="90">
        <v>34054</v>
      </c>
      <c r="N15" s="91">
        <v>37111</v>
      </c>
      <c r="O15" s="48">
        <f t="shared" si="6"/>
        <v>71165</v>
      </c>
      <c r="P15" s="112">
        <f t="shared" si="7"/>
        <v>60</v>
      </c>
      <c r="Q15" s="80">
        <f t="shared" si="8"/>
        <v>-96</v>
      </c>
      <c r="R15" s="44"/>
      <c r="S15" s="129"/>
      <c r="T15" s="74" t="s">
        <v>16</v>
      </c>
      <c r="U15" s="93">
        <v>360</v>
      </c>
      <c r="V15" s="90">
        <v>263</v>
      </c>
      <c r="W15" s="91">
        <v>185</v>
      </c>
      <c r="X15" s="48">
        <f t="shared" si="3"/>
        <v>448</v>
      </c>
      <c r="Y15" s="110">
        <f t="shared" si="9"/>
        <v>-11</v>
      </c>
      <c r="Z15" s="80">
        <f t="shared" si="10"/>
        <v>-12</v>
      </c>
      <c r="AB15" s="107">
        <v>131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IF(C15="","",C15-'H29～R2'!C54)</f>
        <v>145</v>
      </c>
      <c r="D16" s="50">
        <f>IF(D15="","",D15-'H29～R2'!D54)</f>
        <v>-109</v>
      </c>
      <c r="E16" s="51">
        <f>IF(E15="","",E15-'H29～R2'!E54)</f>
        <v>-4</v>
      </c>
      <c r="F16" s="52">
        <f>IF(F15="","",F15-'H29～R2'!F54)</f>
        <v>-113</v>
      </c>
      <c r="G16" s="111"/>
      <c r="H16" s="81"/>
      <c r="I16" s="53"/>
      <c r="J16" s="130" t="s">
        <v>62</v>
      </c>
      <c r="K16" s="131"/>
      <c r="L16" s="49">
        <f>IF(L15="","",L15-'H29～R2'!L54)</f>
        <v>200</v>
      </c>
      <c r="M16" s="50">
        <f>IF(M15="","",M15-'H29～R2'!M54)</f>
        <v>-77</v>
      </c>
      <c r="N16" s="51">
        <f>IF(N15="","",N15-'H29～R2'!N54)</f>
        <v>15</v>
      </c>
      <c r="O16" s="52">
        <f>IF(O15="","",O15-'H29～R2'!O54)</f>
        <v>-62</v>
      </c>
      <c r="P16" s="111"/>
      <c r="Q16" s="81"/>
      <c r="R16" s="53"/>
      <c r="S16" s="130" t="s">
        <v>62</v>
      </c>
      <c r="T16" s="131"/>
      <c r="U16" s="49">
        <f>IF(U15="","",U15-'H25～28'!U54)</f>
        <v>43</v>
      </c>
      <c r="V16" s="50">
        <f>IF(V15="","",V15-'H29～R2'!V54)</f>
        <v>-32</v>
      </c>
      <c r="W16" s="51">
        <f>IF(W15="","",W15-'H29～R2'!W54)</f>
        <v>-19</v>
      </c>
      <c r="X16" s="52">
        <f>IF(X15="","",X15-'H29～R2'!X54)</f>
        <v>-51</v>
      </c>
      <c r="Y16" s="111"/>
      <c r="Z16" s="81"/>
      <c r="AB16" s="113"/>
    </row>
    <row r="17" spans="1:28" s="39" customFormat="1" ht="12" customHeight="1" x14ac:dyDescent="0.15">
      <c r="A17" s="132" t="s">
        <v>77</v>
      </c>
      <c r="B17" s="75" t="s">
        <v>5</v>
      </c>
      <c r="C17" s="70">
        <f t="shared" ref="C17:C28" si="11">IF(L17+U17=0,"",L17+U17-AB17)</f>
        <v>32584</v>
      </c>
      <c r="D17" s="56">
        <f t="shared" ref="D17:E28" si="12">IF(M17+V17=0,"",M17+V17)</f>
        <v>34341</v>
      </c>
      <c r="E17" s="57">
        <f t="shared" si="12"/>
        <v>37350</v>
      </c>
      <c r="F17" s="43">
        <f>IF(OR(O17="",X17=""),"",O17+X17)</f>
        <v>71691</v>
      </c>
      <c r="G17" s="112">
        <f>IF(C17="","",C17-C15)</f>
        <v>64</v>
      </c>
      <c r="H17" s="79">
        <f>IF(F17="","",F17-F15)</f>
        <v>78</v>
      </c>
      <c r="I17" s="44"/>
      <c r="J17" s="132" t="s">
        <v>77</v>
      </c>
      <c r="K17" s="75" t="s">
        <v>5</v>
      </c>
      <c r="L17" s="86">
        <v>32345</v>
      </c>
      <c r="M17" s="87">
        <v>34070</v>
      </c>
      <c r="N17" s="88">
        <v>37157</v>
      </c>
      <c r="O17" s="48">
        <f t="shared" ref="O17:O28" si="13">IF(OR(M17="",N17=""),"",M17+N17)</f>
        <v>71227</v>
      </c>
      <c r="P17" s="112">
        <f>IF(L17="","",L17-L15)</f>
        <v>54</v>
      </c>
      <c r="Q17" s="79">
        <f>IF(O17="","",O17-O15)</f>
        <v>62</v>
      </c>
      <c r="R17" s="44"/>
      <c r="S17" s="132" t="s">
        <v>78</v>
      </c>
      <c r="T17" s="75" t="s">
        <v>5</v>
      </c>
      <c r="U17" s="92">
        <v>372</v>
      </c>
      <c r="V17" s="87">
        <v>271</v>
      </c>
      <c r="W17" s="88">
        <v>193</v>
      </c>
      <c r="X17" s="58">
        <f t="shared" ref="X17:X28" si="14">IF(OR(V17="",W17=""),"",V17+W17)</f>
        <v>464</v>
      </c>
      <c r="Y17" s="112">
        <f>IF(U17="","",U17-U15)</f>
        <v>12</v>
      </c>
      <c r="Z17" s="79">
        <f>IF(X17="","",X17-X15)</f>
        <v>16</v>
      </c>
      <c r="AB17" s="107">
        <v>133</v>
      </c>
    </row>
    <row r="18" spans="1:28" s="39" customFormat="1" ht="12" x14ac:dyDescent="0.15">
      <c r="A18" s="128"/>
      <c r="B18" s="74" t="s">
        <v>6</v>
      </c>
      <c r="C18" s="68">
        <f t="shared" si="11"/>
        <v>32612</v>
      </c>
      <c r="D18" s="46">
        <f t="shared" si="12"/>
        <v>34305</v>
      </c>
      <c r="E18" s="47">
        <f t="shared" si="12"/>
        <v>37330</v>
      </c>
      <c r="F18" s="48">
        <f>IF(OR(O18="",X18=""),"",O18+X18)</f>
        <v>71635</v>
      </c>
      <c r="G18" s="110">
        <f>IF(C18="","",C18-C17)</f>
        <v>28</v>
      </c>
      <c r="H18" s="80">
        <f>IF(F18="","",F18-F17)</f>
        <v>-56</v>
      </c>
      <c r="I18" s="44"/>
      <c r="J18" s="128"/>
      <c r="K18" s="74" t="s">
        <v>6</v>
      </c>
      <c r="L18" s="89">
        <v>32365</v>
      </c>
      <c r="M18" s="90">
        <v>34028</v>
      </c>
      <c r="N18" s="91">
        <v>37134</v>
      </c>
      <c r="O18" s="48">
        <f t="shared" si="13"/>
        <v>71162</v>
      </c>
      <c r="P18" s="110">
        <f t="shared" ref="P18:P28" si="15">IF(L18="","",L18-L17)</f>
        <v>20</v>
      </c>
      <c r="Q18" s="80">
        <f t="shared" ref="Q18:Q28" si="16">IF(O18="","",O18-O17)</f>
        <v>-65</v>
      </c>
      <c r="R18" s="44"/>
      <c r="S18" s="128"/>
      <c r="T18" s="74" t="s">
        <v>6</v>
      </c>
      <c r="U18" s="93">
        <v>381</v>
      </c>
      <c r="V18" s="90">
        <v>277</v>
      </c>
      <c r="W18" s="91">
        <v>196</v>
      </c>
      <c r="X18" s="48">
        <f t="shared" si="14"/>
        <v>473</v>
      </c>
      <c r="Y18" s="110">
        <f t="shared" ref="Y18:Y28" si="17">IF(U18="","",U18-U17)</f>
        <v>9</v>
      </c>
      <c r="Z18" s="80">
        <f t="shared" ref="Z18:Z28" si="18">IF(X18="","",X18-X17)</f>
        <v>9</v>
      </c>
      <c r="AB18" s="107">
        <v>134</v>
      </c>
    </row>
    <row r="19" spans="1:28" s="39" customFormat="1" ht="12" x14ac:dyDescent="0.15">
      <c r="A19" s="128"/>
      <c r="B19" s="74" t="s">
        <v>7</v>
      </c>
      <c r="C19" s="68">
        <f t="shared" si="11"/>
        <v>32628</v>
      </c>
      <c r="D19" s="46">
        <f t="shared" si="12"/>
        <v>34303</v>
      </c>
      <c r="E19" s="47">
        <f t="shared" si="12"/>
        <v>37331</v>
      </c>
      <c r="F19" s="48">
        <f t="shared" ref="F19:F28" si="19">IF(OR(O19="",X19=""),"",O19+X19)</f>
        <v>71634</v>
      </c>
      <c r="G19" s="110">
        <f t="shared" ref="G19:G28" si="20">IF(C19="","",C19-C18)</f>
        <v>16</v>
      </c>
      <c r="H19" s="80">
        <f t="shared" ref="H19:H28" si="21">IF(F19="","",F19-F18)</f>
        <v>-1</v>
      </c>
      <c r="I19" s="44"/>
      <c r="J19" s="128"/>
      <c r="K19" s="74" t="s">
        <v>7</v>
      </c>
      <c r="L19" s="89">
        <v>32368</v>
      </c>
      <c r="M19" s="90">
        <v>34018</v>
      </c>
      <c r="N19" s="91">
        <v>37133</v>
      </c>
      <c r="O19" s="48">
        <f t="shared" si="13"/>
        <v>71151</v>
      </c>
      <c r="P19" s="110">
        <f t="shared" si="15"/>
        <v>3</v>
      </c>
      <c r="Q19" s="80">
        <f t="shared" si="16"/>
        <v>-11</v>
      </c>
      <c r="R19" s="44"/>
      <c r="S19" s="128"/>
      <c r="T19" s="74" t="s">
        <v>7</v>
      </c>
      <c r="U19" s="93">
        <v>390</v>
      </c>
      <c r="V19" s="90">
        <v>285</v>
      </c>
      <c r="W19" s="91">
        <v>198</v>
      </c>
      <c r="X19" s="48">
        <f t="shared" si="14"/>
        <v>483</v>
      </c>
      <c r="Y19" s="110">
        <f t="shared" si="17"/>
        <v>9</v>
      </c>
      <c r="Z19" s="80">
        <f t="shared" si="18"/>
        <v>10</v>
      </c>
      <c r="AB19" s="107">
        <v>130</v>
      </c>
    </row>
    <row r="20" spans="1:28" s="39" customFormat="1" ht="12" x14ac:dyDescent="0.15">
      <c r="A20" s="128"/>
      <c r="B20" s="74" t="s">
        <v>8</v>
      </c>
      <c r="C20" s="68">
        <f t="shared" si="11"/>
        <v>32656</v>
      </c>
      <c r="D20" s="46">
        <f t="shared" si="12"/>
        <v>34290</v>
      </c>
      <c r="E20" s="47">
        <f t="shared" si="12"/>
        <v>37311</v>
      </c>
      <c r="F20" s="48">
        <f t="shared" si="19"/>
        <v>71601</v>
      </c>
      <c r="G20" s="110">
        <f t="shared" si="20"/>
        <v>28</v>
      </c>
      <c r="H20" s="80">
        <f t="shared" si="21"/>
        <v>-33</v>
      </c>
      <c r="I20" s="44"/>
      <c r="J20" s="128"/>
      <c r="K20" s="74" t="s">
        <v>8</v>
      </c>
      <c r="L20" s="89">
        <v>32387</v>
      </c>
      <c r="M20" s="90">
        <v>33995</v>
      </c>
      <c r="N20" s="91">
        <v>37109</v>
      </c>
      <c r="O20" s="48">
        <f t="shared" si="13"/>
        <v>71104</v>
      </c>
      <c r="P20" s="110">
        <f t="shared" si="15"/>
        <v>19</v>
      </c>
      <c r="Q20" s="80">
        <f t="shared" si="16"/>
        <v>-47</v>
      </c>
      <c r="R20" s="44"/>
      <c r="S20" s="128"/>
      <c r="T20" s="74" t="s">
        <v>8</v>
      </c>
      <c r="U20" s="93">
        <v>402</v>
      </c>
      <c r="V20" s="90">
        <v>295</v>
      </c>
      <c r="W20" s="91">
        <v>202</v>
      </c>
      <c r="X20" s="48">
        <f t="shared" si="14"/>
        <v>497</v>
      </c>
      <c r="Y20" s="110">
        <f t="shared" si="17"/>
        <v>12</v>
      </c>
      <c r="Z20" s="80">
        <f t="shared" si="18"/>
        <v>14</v>
      </c>
      <c r="AB20" s="107">
        <v>133</v>
      </c>
    </row>
    <row r="21" spans="1:28" s="39" customFormat="1" ht="12" x14ac:dyDescent="0.15">
      <c r="A21" s="128"/>
      <c r="B21" s="74" t="s">
        <v>9</v>
      </c>
      <c r="C21" s="68">
        <f t="shared" si="11"/>
        <v>32690</v>
      </c>
      <c r="D21" s="46">
        <f t="shared" si="12"/>
        <v>34326</v>
      </c>
      <c r="E21" s="47">
        <f t="shared" si="12"/>
        <v>37310</v>
      </c>
      <c r="F21" s="48">
        <f t="shared" si="19"/>
        <v>71636</v>
      </c>
      <c r="G21" s="110">
        <f t="shared" si="20"/>
        <v>34</v>
      </c>
      <c r="H21" s="80">
        <f t="shared" si="21"/>
        <v>35</v>
      </c>
      <c r="I21" s="44"/>
      <c r="J21" s="128"/>
      <c r="K21" s="74" t="s">
        <v>9</v>
      </c>
      <c r="L21" s="89">
        <v>32419</v>
      </c>
      <c r="M21" s="90">
        <v>34028</v>
      </c>
      <c r="N21" s="91">
        <v>37112</v>
      </c>
      <c r="O21" s="48">
        <f t="shared" si="13"/>
        <v>71140</v>
      </c>
      <c r="P21" s="110">
        <f t="shared" si="15"/>
        <v>32</v>
      </c>
      <c r="Q21" s="80">
        <f t="shared" si="16"/>
        <v>36</v>
      </c>
      <c r="R21" s="44"/>
      <c r="S21" s="128"/>
      <c r="T21" s="74" t="s">
        <v>9</v>
      </c>
      <c r="U21" s="93">
        <v>405</v>
      </c>
      <c r="V21" s="90">
        <v>298</v>
      </c>
      <c r="W21" s="91">
        <v>198</v>
      </c>
      <c r="X21" s="48">
        <f t="shared" si="14"/>
        <v>496</v>
      </c>
      <c r="Y21" s="110">
        <f t="shared" si="17"/>
        <v>3</v>
      </c>
      <c r="Z21" s="80">
        <f t="shared" si="18"/>
        <v>-1</v>
      </c>
      <c r="AB21" s="107">
        <v>134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32687</v>
      </c>
      <c r="D22" s="46">
        <f t="shared" si="12"/>
        <v>34307</v>
      </c>
      <c r="E22" s="47">
        <f t="shared" si="12"/>
        <v>37289</v>
      </c>
      <c r="F22" s="48">
        <f>IF(OR(O22="",X22=""),"",O22+X22)</f>
        <v>71596</v>
      </c>
      <c r="G22" s="110">
        <f t="shared" si="20"/>
        <v>-3</v>
      </c>
      <c r="H22" s="80">
        <f t="shared" si="21"/>
        <v>-40</v>
      </c>
      <c r="I22" s="44"/>
      <c r="J22" s="128"/>
      <c r="K22" s="74" t="s">
        <v>10</v>
      </c>
      <c r="L22" s="89">
        <v>32412</v>
      </c>
      <c r="M22" s="90">
        <v>34012</v>
      </c>
      <c r="N22" s="91">
        <v>37087</v>
      </c>
      <c r="O22" s="48">
        <f t="shared" si="13"/>
        <v>71099</v>
      </c>
      <c r="P22" s="110">
        <f t="shared" si="15"/>
        <v>-7</v>
      </c>
      <c r="Q22" s="80">
        <f t="shared" si="16"/>
        <v>-41</v>
      </c>
      <c r="R22" s="44"/>
      <c r="S22" s="128"/>
      <c r="T22" s="74" t="s">
        <v>10</v>
      </c>
      <c r="U22" s="93">
        <v>408</v>
      </c>
      <c r="V22" s="90">
        <v>295</v>
      </c>
      <c r="W22" s="91">
        <v>202</v>
      </c>
      <c r="X22" s="48">
        <f t="shared" si="14"/>
        <v>497</v>
      </c>
      <c r="Y22" s="110">
        <f t="shared" si="17"/>
        <v>3</v>
      </c>
      <c r="Z22" s="80">
        <f t="shared" si="18"/>
        <v>1</v>
      </c>
      <c r="AB22" s="107">
        <v>133</v>
      </c>
    </row>
    <row r="23" spans="1:28" s="39" customFormat="1" ht="12" x14ac:dyDescent="0.15">
      <c r="A23" s="128"/>
      <c r="B23" s="74" t="s">
        <v>49</v>
      </c>
      <c r="C23" s="68">
        <f t="shared" si="11"/>
        <v>32652</v>
      </c>
      <c r="D23" s="46">
        <f t="shared" si="12"/>
        <v>34269</v>
      </c>
      <c r="E23" s="47">
        <f t="shared" si="12"/>
        <v>37269</v>
      </c>
      <c r="F23" s="48">
        <f t="shared" si="19"/>
        <v>71538</v>
      </c>
      <c r="G23" s="110">
        <f t="shared" si="20"/>
        <v>-35</v>
      </c>
      <c r="H23" s="80">
        <f t="shared" si="21"/>
        <v>-58</v>
      </c>
      <c r="I23" s="44"/>
      <c r="J23" s="128"/>
      <c r="K23" s="74" t="s">
        <v>49</v>
      </c>
      <c r="L23" s="89">
        <v>32380</v>
      </c>
      <c r="M23" s="90">
        <v>33980</v>
      </c>
      <c r="N23" s="91">
        <v>37064</v>
      </c>
      <c r="O23" s="48">
        <f t="shared" si="13"/>
        <v>71044</v>
      </c>
      <c r="P23" s="110">
        <f t="shared" si="15"/>
        <v>-32</v>
      </c>
      <c r="Q23" s="80">
        <f t="shared" si="16"/>
        <v>-55</v>
      </c>
      <c r="R23" s="44"/>
      <c r="S23" s="128"/>
      <c r="T23" s="74" t="s">
        <v>49</v>
      </c>
      <c r="U23" s="93">
        <v>405</v>
      </c>
      <c r="V23" s="90">
        <v>289</v>
      </c>
      <c r="W23" s="91">
        <v>205</v>
      </c>
      <c r="X23" s="48">
        <f t="shared" si="14"/>
        <v>494</v>
      </c>
      <c r="Y23" s="110">
        <f t="shared" si="17"/>
        <v>-3</v>
      </c>
      <c r="Z23" s="80">
        <f t="shared" si="18"/>
        <v>-3</v>
      </c>
      <c r="AB23" s="107">
        <v>133</v>
      </c>
    </row>
    <row r="24" spans="1:28" s="39" customFormat="1" ht="12" x14ac:dyDescent="0.15">
      <c r="A24" s="128"/>
      <c r="B24" s="74" t="s">
        <v>50</v>
      </c>
      <c r="C24" s="68">
        <f t="shared" si="11"/>
        <v>32664</v>
      </c>
      <c r="D24" s="46">
        <f t="shared" si="12"/>
        <v>34274</v>
      </c>
      <c r="E24" s="47">
        <f t="shared" si="12"/>
        <v>37244</v>
      </c>
      <c r="F24" s="48">
        <f t="shared" si="19"/>
        <v>71518</v>
      </c>
      <c r="G24" s="110">
        <f t="shared" si="20"/>
        <v>12</v>
      </c>
      <c r="H24" s="80">
        <f t="shared" si="21"/>
        <v>-20</v>
      </c>
      <c r="I24" s="44"/>
      <c r="J24" s="128"/>
      <c r="K24" s="74" t="s">
        <v>50</v>
      </c>
      <c r="L24" s="89">
        <v>32397</v>
      </c>
      <c r="M24" s="90">
        <v>33984</v>
      </c>
      <c r="N24" s="91">
        <v>37040</v>
      </c>
      <c r="O24" s="48">
        <f t="shared" si="13"/>
        <v>71024</v>
      </c>
      <c r="P24" s="110">
        <f t="shared" si="15"/>
        <v>17</v>
      </c>
      <c r="Q24" s="80">
        <f t="shared" si="16"/>
        <v>-20</v>
      </c>
      <c r="R24" s="44"/>
      <c r="S24" s="128"/>
      <c r="T24" s="74" t="s">
        <v>50</v>
      </c>
      <c r="U24" s="93">
        <v>401</v>
      </c>
      <c r="V24" s="90">
        <v>290</v>
      </c>
      <c r="W24" s="91">
        <v>204</v>
      </c>
      <c r="X24" s="48">
        <f t="shared" si="14"/>
        <v>494</v>
      </c>
      <c r="Y24" s="110">
        <f t="shared" si="17"/>
        <v>-4</v>
      </c>
      <c r="Z24" s="80">
        <f t="shared" si="18"/>
        <v>0</v>
      </c>
      <c r="AB24" s="107">
        <v>134</v>
      </c>
    </row>
    <row r="25" spans="1:28" s="39" customFormat="1" ht="12" x14ac:dyDescent="0.15">
      <c r="A25" s="128"/>
      <c r="B25" s="74" t="s">
        <v>51</v>
      </c>
      <c r="C25" s="68">
        <f t="shared" si="11"/>
        <v>32678</v>
      </c>
      <c r="D25" s="46">
        <f t="shared" si="12"/>
        <v>34280</v>
      </c>
      <c r="E25" s="47">
        <f t="shared" si="12"/>
        <v>37240</v>
      </c>
      <c r="F25" s="48">
        <f t="shared" si="19"/>
        <v>71520</v>
      </c>
      <c r="G25" s="110">
        <f t="shared" si="20"/>
        <v>14</v>
      </c>
      <c r="H25" s="80">
        <f t="shared" si="21"/>
        <v>2</v>
      </c>
      <c r="I25" s="44"/>
      <c r="J25" s="128"/>
      <c r="K25" s="74" t="s">
        <v>51</v>
      </c>
      <c r="L25" s="89">
        <v>32420</v>
      </c>
      <c r="M25" s="90">
        <v>34001</v>
      </c>
      <c r="N25" s="91">
        <v>37035</v>
      </c>
      <c r="O25" s="48">
        <f t="shared" si="13"/>
        <v>71036</v>
      </c>
      <c r="P25" s="110">
        <f t="shared" si="15"/>
        <v>23</v>
      </c>
      <c r="Q25" s="80">
        <f t="shared" si="16"/>
        <v>12</v>
      </c>
      <c r="R25" s="44"/>
      <c r="S25" s="128"/>
      <c r="T25" s="74" t="s">
        <v>51</v>
      </c>
      <c r="U25" s="93">
        <v>391</v>
      </c>
      <c r="V25" s="90">
        <v>279</v>
      </c>
      <c r="W25" s="91">
        <v>205</v>
      </c>
      <c r="X25" s="48">
        <f t="shared" si="14"/>
        <v>484</v>
      </c>
      <c r="Y25" s="110">
        <f t="shared" si="17"/>
        <v>-10</v>
      </c>
      <c r="Z25" s="80">
        <f t="shared" si="18"/>
        <v>-10</v>
      </c>
      <c r="AB25" s="107">
        <v>133</v>
      </c>
    </row>
    <row r="26" spans="1:28" s="39" customFormat="1" ht="12" x14ac:dyDescent="0.15">
      <c r="A26" s="128"/>
      <c r="B26" s="74" t="s">
        <v>14</v>
      </c>
      <c r="C26" s="68">
        <f t="shared" si="11"/>
        <v>32633</v>
      </c>
      <c r="D26" s="46">
        <f t="shared" si="12"/>
        <v>34226</v>
      </c>
      <c r="E26" s="47">
        <f t="shared" si="12"/>
        <v>37206</v>
      </c>
      <c r="F26" s="48">
        <f t="shared" si="19"/>
        <v>71432</v>
      </c>
      <c r="G26" s="110">
        <f t="shared" si="20"/>
        <v>-45</v>
      </c>
      <c r="H26" s="80">
        <f t="shared" si="21"/>
        <v>-88</v>
      </c>
      <c r="I26" s="44"/>
      <c r="J26" s="128"/>
      <c r="K26" s="74" t="s">
        <v>14</v>
      </c>
      <c r="L26" s="89">
        <v>32382</v>
      </c>
      <c r="M26" s="90">
        <v>33948</v>
      </c>
      <c r="N26" s="91">
        <v>37005</v>
      </c>
      <c r="O26" s="48">
        <f t="shared" si="13"/>
        <v>70953</v>
      </c>
      <c r="P26" s="110">
        <f t="shared" si="15"/>
        <v>-38</v>
      </c>
      <c r="Q26" s="80">
        <f t="shared" si="16"/>
        <v>-83</v>
      </c>
      <c r="R26" s="44"/>
      <c r="S26" s="128"/>
      <c r="T26" s="74" t="s">
        <v>14</v>
      </c>
      <c r="U26" s="93">
        <v>386</v>
      </c>
      <c r="V26" s="90">
        <v>278</v>
      </c>
      <c r="W26" s="91">
        <v>201</v>
      </c>
      <c r="X26" s="48">
        <f t="shared" si="14"/>
        <v>479</v>
      </c>
      <c r="Y26" s="110">
        <f t="shared" si="17"/>
        <v>-5</v>
      </c>
      <c r="Z26" s="80">
        <f t="shared" si="18"/>
        <v>-5</v>
      </c>
      <c r="AB26" s="107">
        <v>135</v>
      </c>
    </row>
    <row r="27" spans="1:28" s="39" customFormat="1" ht="12" x14ac:dyDescent="0.15">
      <c r="A27" s="128"/>
      <c r="B27" s="74" t="s">
        <v>15</v>
      </c>
      <c r="C27" s="68">
        <f t="shared" si="11"/>
        <v>32631</v>
      </c>
      <c r="D27" s="46">
        <f t="shared" si="12"/>
        <v>34196</v>
      </c>
      <c r="E27" s="47">
        <f t="shared" si="12"/>
        <v>37175</v>
      </c>
      <c r="F27" s="48">
        <f t="shared" si="19"/>
        <v>71371</v>
      </c>
      <c r="G27" s="110">
        <f t="shared" si="20"/>
        <v>-2</v>
      </c>
      <c r="H27" s="80">
        <f t="shared" si="21"/>
        <v>-61</v>
      </c>
      <c r="I27" s="44"/>
      <c r="J27" s="128"/>
      <c r="K27" s="74" t="s">
        <v>15</v>
      </c>
      <c r="L27" s="89">
        <v>32380</v>
      </c>
      <c r="M27" s="90">
        <v>33916</v>
      </c>
      <c r="N27" s="91">
        <v>36976</v>
      </c>
      <c r="O27" s="48">
        <f t="shared" si="13"/>
        <v>70892</v>
      </c>
      <c r="P27" s="110">
        <f t="shared" si="15"/>
        <v>-2</v>
      </c>
      <c r="Q27" s="80">
        <f t="shared" si="16"/>
        <v>-61</v>
      </c>
      <c r="R27" s="44"/>
      <c r="S27" s="128"/>
      <c r="T27" s="74" t="s">
        <v>15</v>
      </c>
      <c r="U27" s="93">
        <v>387</v>
      </c>
      <c r="V27" s="90">
        <v>280</v>
      </c>
      <c r="W27" s="91">
        <v>199</v>
      </c>
      <c r="X27" s="48">
        <f t="shared" si="14"/>
        <v>479</v>
      </c>
      <c r="Y27" s="110">
        <f t="shared" si="17"/>
        <v>1</v>
      </c>
      <c r="Z27" s="80">
        <f t="shared" si="18"/>
        <v>0</v>
      </c>
      <c r="AB27" s="107">
        <v>136</v>
      </c>
    </row>
    <row r="28" spans="1:28" s="39" customFormat="1" ht="12" x14ac:dyDescent="0.15">
      <c r="A28" s="129"/>
      <c r="B28" s="74" t="s">
        <v>16</v>
      </c>
      <c r="C28" s="68">
        <f t="shared" si="11"/>
        <v>32716</v>
      </c>
      <c r="D28" s="46">
        <f t="shared" si="12"/>
        <v>34138</v>
      </c>
      <c r="E28" s="47">
        <f t="shared" si="12"/>
        <v>37160</v>
      </c>
      <c r="F28" s="48">
        <f t="shared" si="19"/>
        <v>71298</v>
      </c>
      <c r="G28" s="110">
        <f t="shared" si="20"/>
        <v>85</v>
      </c>
      <c r="H28" s="80">
        <f t="shared" si="21"/>
        <v>-73</v>
      </c>
      <c r="I28" s="44"/>
      <c r="J28" s="129"/>
      <c r="K28" s="74" t="s">
        <v>16</v>
      </c>
      <c r="L28" s="89">
        <v>32462</v>
      </c>
      <c r="M28" s="90">
        <v>33860</v>
      </c>
      <c r="N28" s="91">
        <v>36960</v>
      </c>
      <c r="O28" s="48">
        <f t="shared" si="13"/>
        <v>70820</v>
      </c>
      <c r="P28" s="110">
        <f t="shared" si="15"/>
        <v>82</v>
      </c>
      <c r="Q28" s="80">
        <f t="shared" si="16"/>
        <v>-72</v>
      </c>
      <c r="R28" s="44"/>
      <c r="S28" s="129"/>
      <c r="T28" s="74" t="s">
        <v>16</v>
      </c>
      <c r="U28" s="93">
        <v>387</v>
      </c>
      <c r="V28" s="90">
        <v>278</v>
      </c>
      <c r="W28" s="91">
        <v>200</v>
      </c>
      <c r="X28" s="48">
        <f t="shared" si="14"/>
        <v>478</v>
      </c>
      <c r="Y28" s="110">
        <f t="shared" si="17"/>
        <v>0</v>
      </c>
      <c r="Z28" s="80">
        <f t="shared" si="18"/>
        <v>-1</v>
      </c>
      <c r="AB28" s="107">
        <v>133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196</v>
      </c>
      <c r="D29" s="50">
        <f>IF(D28="","",D28-D15)</f>
        <v>-179</v>
      </c>
      <c r="E29" s="51">
        <f>IF(E28="","",E28-E15)</f>
        <v>-136</v>
      </c>
      <c r="F29" s="52">
        <f>IF(F28="","",F28-F15)</f>
        <v>-315</v>
      </c>
      <c r="G29" s="111"/>
      <c r="H29" s="81"/>
      <c r="I29" s="53"/>
      <c r="J29" s="130" t="s">
        <v>62</v>
      </c>
      <c r="K29" s="131"/>
      <c r="L29" s="49">
        <f>IF(L28="","",L28-L15)</f>
        <v>171</v>
      </c>
      <c r="M29" s="50">
        <f>IF(M28="","",M28-M15)</f>
        <v>-194</v>
      </c>
      <c r="N29" s="51">
        <f>IF(N28="","",N28-N15)</f>
        <v>-151</v>
      </c>
      <c r="O29" s="52">
        <f>IF(O28="","",O28-O15)</f>
        <v>-345</v>
      </c>
      <c r="P29" s="111"/>
      <c r="Q29" s="81"/>
      <c r="R29" s="53"/>
      <c r="S29" s="130" t="s">
        <v>62</v>
      </c>
      <c r="T29" s="131"/>
      <c r="U29" s="49">
        <f>IF(U28="","",U28-U15)</f>
        <v>27</v>
      </c>
      <c r="V29" s="50">
        <f>IF(V28="","",V28-V15)</f>
        <v>15</v>
      </c>
      <c r="W29" s="51">
        <f>IF(W28="","",W28-W15)</f>
        <v>15</v>
      </c>
      <c r="X29" s="52">
        <f>IF(X28="","",X28-X15)</f>
        <v>30</v>
      </c>
      <c r="Y29" s="111"/>
      <c r="Z29" s="81"/>
      <c r="AB29" s="113"/>
    </row>
    <row r="30" spans="1:28" s="39" customFormat="1" ht="12" customHeight="1" x14ac:dyDescent="0.15">
      <c r="A30" s="132" t="s">
        <v>79</v>
      </c>
      <c r="B30" s="75" t="s">
        <v>5</v>
      </c>
      <c r="C30" s="116">
        <f t="shared" ref="C30:C41" si="22">IF(L30+U30=0,"",L30+U30-AB30)</f>
        <v>32834</v>
      </c>
      <c r="D30" s="117">
        <f t="shared" ref="D30:E41" si="23">IF(M30+V30=0,"",M30+V30)</f>
        <v>34202</v>
      </c>
      <c r="E30" s="118">
        <f t="shared" si="23"/>
        <v>37220</v>
      </c>
      <c r="F30" s="119">
        <f>IF(OR(O30="",X30=""),"",O30+X30)</f>
        <v>71422</v>
      </c>
      <c r="G30" s="112">
        <f>IF(C30="","",C30-C28)</f>
        <v>118</v>
      </c>
      <c r="H30" s="79">
        <f>IF(F30="","",F30-F28)</f>
        <v>124</v>
      </c>
      <c r="I30" s="44"/>
      <c r="J30" s="132" t="s">
        <v>79</v>
      </c>
      <c r="K30" s="75" t="s">
        <v>5</v>
      </c>
      <c r="L30" s="86">
        <v>32559</v>
      </c>
      <c r="M30" s="87">
        <v>33914</v>
      </c>
      <c r="N30" s="88">
        <v>37011</v>
      </c>
      <c r="O30" s="48">
        <f t="shared" ref="O30:O41" si="24">IF(OR(M30="",N30=""),"",M30+N30)</f>
        <v>70925</v>
      </c>
      <c r="P30" s="112">
        <f>IF(L30="","",L30-L28)</f>
        <v>97</v>
      </c>
      <c r="Q30" s="79">
        <f>IF(O30="","",O30-O28)</f>
        <v>105</v>
      </c>
      <c r="R30" s="44"/>
      <c r="S30" s="132" t="s">
        <v>80</v>
      </c>
      <c r="T30" s="75" t="s">
        <v>5</v>
      </c>
      <c r="U30" s="92">
        <v>406</v>
      </c>
      <c r="V30" s="87">
        <v>288</v>
      </c>
      <c r="W30" s="88">
        <v>209</v>
      </c>
      <c r="X30" s="48">
        <f t="shared" ref="X30:X41" si="25">IF(OR(V30="",W30=""),"",V30+W30)</f>
        <v>497</v>
      </c>
      <c r="Y30" s="112">
        <f>IF(U30="","",U30-U28)</f>
        <v>19</v>
      </c>
      <c r="Z30" s="79">
        <f>IF(X30="","",X30-X28)</f>
        <v>19</v>
      </c>
      <c r="AB30" s="107">
        <v>131</v>
      </c>
    </row>
    <row r="31" spans="1:28" s="39" customFormat="1" ht="12" x14ac:dyDescent="0.15">
      <c r="A31" s="128"/>
      <c r="B31" s="74" t="s">
        <v>6</v>
      </c>
      <c r="C31" s="45">
        <f>IF(L31+U31=0,"",L31+U31-AB31)</f>
        <v>32876</v>
      </c>
      <c r="D31" s="46">
        <f>IF(M31+V31=0,"",M31+V31)</f>
        <v>34222</v>
      </c>
      <c r="E31" s="47">
        <f>IF(N31+W31=0,"",N31+W31)</f>
        <v>37210</v>
      </c>
      <c r="F31" s="48">
        <f>IF(OR(O31="",X31=""),"",O31+X31)</f>
        <v>71432</v>
      </c>
      <c r="G31" s="110">
        <f>IF(C31="","",C31-C30)</f>
        <v>42</v>
      </c>
      <c r="H31" s="80">
        <f>IF(F31="","",F31-F30)</f>
        <v>10</v>
      </c>
      <c r="I31" s="44"/>
      <c r="J31" s="128"/>
      <c r="K31" s="74" t="s">
        <v>6</v>
      </c>
      <c r="L31" s="89">
        <v>32588</v>
      </c>
      <c r="M31" s="90">
        <v>33923</v>
      </c>
      <c r="N31" s="91">
        <v>36999</v>
      </c>
      <c r="O31" s="48">
        <f t="shared" si="24"/>
        <v>70922</v>
      </c>
      <c r="P31" s="110">
        <f t="shared" ref="P31:P41" si="26">IF(L31="","",L31-L30)</f>
        <v>29</v>
      </c>
      <c r="Q31" s="80">
        <f t="shared" ref="Q31:Q41" si="27">IF(O31="","",O31-O30)</f>
        <v>-3</v>
      </c>
      <c r="R31" s="44"/>
      <c r="S31" s="128"/>
      <c r="T31" s="74" t="s">
        <v>6</v>
      </c>
      <c r="U31" s="93">
        <v>419</v>
      </c>
      <c r="V31" s="90">
        <v>299</v>
      </c>
      <c r="W31" s="91">
        <v>211</v>
      </c>
      <c r="X31" s="48">
        <f t="shared" si="25"/>
        <v>510</v>
      </c>
      <c r="Y31" s="110">
        <f t="shared" ref="Y31:Y41" si="28">IF(U31="","",U31-U30)</f>
        <v>13</v>
      </c>
      <c r="Z31" s="80">
        <f t="shared" ref="Z31:Z41" si="29">IF(X31="","",X31-X30)</f>
        <v>13</v>
      </c>
      <c r="AB31" s="107">
        <v>131</v>
      </c>
    </row>
    <row r="32" spans="1:28" s="39" customFormat="1" ht="12" x14ac:dyDescent="0.15">
      <c r="A32" s="128"/>
      <c r="B32" s="74" t="s">
        <v>7</v>
      </c>
      <c r="C32" s="68">
        <f t="shared" si="22"/>
        <v>32908</v>
      </c>
      <c r="D32" s="46">
        <f t="shared" si="23"/>
        <v>34222</v>
      </c>
      <c r="E32" s="47">
        <f t="shared" si="23"/>
        <v>37209</v>
      </c>
      <c r="F32" s="48">
        <f t="shared" ref="F32:F41" si="30">IF(OR(O32="",X32=""),"",O32+X32)</f>
        <v>71431</v>
      </c>
      <c r="G32" s="110">
        <f t="shared" ref="G32:G41" si="31">IF(C32="","",C32-C31)</f>
        <v>32</v>
      </c>
      <c r="H32" s="80">
        <f t="shared" ref="H32:H41" si="32">IF(F32="","",F32-F31)</f>
        <v>-1</v>
      </c>
      <c r="I32" s="44"/>
      <c r="J32" s="128"/>
      <c r="K32" s="74" t="s">
        <v>7</v>
      </c>
      <c r="L32" s="89">
        <v>32626</v>
      </c>
      <c r="M32" s="90">
        <v>33927</v>
      </c>
      <c r="N32" s="91">
        <v>36999</v>
      </c>
      <c r="O32" s="48">
        <f t="shared" si="24"/>
        <v>70926</v>
      </c>
      <c r="P32" s="110">
        <f t="shared" si="26"/>
        <v>38</v>
      </c>
      <c r="Q32" s="80">
        <f t="shared" si="27"/>
        <v>4</v>
      </c>
      <c r="R32" s="44"/>
      <c r="S32" s="128"/>
      <c r="T32" s="74" t="s">
        <v>7</v>
      </c>
      <c r="U32" s="93">
        <v>414</v>
      </c>
      <c r="V32" s="90">
        <v>295</v>
      </c>
      <c r="W32" s="91">
        <v>210</v>
      </c>
      <c r="X32" s="48">
        <f t="shared" si="25"/>
        <v>505</v>
      </c>
      <c r="Y32" s="110">
        <f t="shared" si="28"/>
        <v>-5</v>
      </c>
      <c r="Z32" s="80">
        <f t="shared" si="29"/>
        <v>-5</v>
      </c>
      <c r="AB32" s="107">
        <v>132</v>
      </c>
    </row>
    <row r="33" spans="1:28" s="39" customFormat="1" ht="12" x14ac:dyDescent="0.15">
      <c r="A33" s="128"/>
      <c r="B33" s="74" t="s">
        <v>8</v>
      </c>
      <c r="C33" s="68">
        <f t="shared" si="22"/>
        <v>32943</v>
      </c>
      <c r="D33" s="46">
        <f t="shared" si="23"/>
        <v>34248</v>
      </c>
      <c r="E33" s="47">
        <f t="shared" si="23"/>
        <v>37208</v>
      </c>
      <c r="F33" s="48">
        <f t="shared" si="30"/>
        <v>71456</v>
      </c>
      <c r="G33" s="110">
        <f t="shared" si="31"/>
        <v>35</v>
      </c>
      <c r="H33" s="80">
        <f t="shared" si="32"/>
        <v>25</v>
      </c>
      <c r="I33" s="44"/>
      <c r="J33" s="128"/>
      <c r="K33" s="74" t="s">
        <v>8</v>
      </c>
      <c r="L33" s="89">
        <v>32659</v>
      </c>
      <c r="M33" s="90">
        <v>33947</v>
      </c>
      <c r="N33" s="91">
        <v>36996</v>
      </c>
      <c r="O33" s="48">
        <f t="shared" si="24"/>
        <v>70943</v>
      </c>
      <c r="P33" s="110">
        <f t="shared" si="26"/>
        <v>33</v>
      </c>
      <c r="Q33" s="80">
        <f t="shared" si="27"/>
        <v>17</v>
      </c>
      <c r="R33" s="44"/>
      <c r="S33" s="128"/>
      <c r="T33" s="74" t="s">
        <v>8</v>
      </c>
      <c r="U33" s="93">
        <v>418</v>
      </c>
      <c r="V33" s="90">
        <v>301</v>
      </c>
      <c r="W33" s="91">
        <v>212</v>
      </c>
      <c r="X33" s="48">
        <f t="shared" si="25"/>
        <v>513</v>
      </c>
      <c r="Y33" s="110">
        <f t="shared" si="28"/>
        <v>4</v>
      </c>
      <c r="Z33" s="80">
        <f t="shared" si="29"/>
        <v>8</v>
      </c>
      <c r="AB33" s="107">
        <v>134</v>
      </c>
    </row>
    <row r="34" spans="1:28" s="39" customFormat="1" ht="12" x14ac:dyDescent="0.15">
      <c r="A34" s="128"/>
      <c r="B34" s="74" t="s">
        <v>9</v>
      </c>
      <c r="C34" s="68">
        <f t="shared" si="22"/>
        <v>32927</v>
      </c>
      <c r="D34" s="46">
        <f t="shared" si="23"/>
        <v>34233</v>
      </c>
      <c r="E34" s="47">
        <f t="shared" si="23"/>
        <v>37195</v>
      </c>
      <c r="F34" s="48">
        <f t="shared" si="30"/>
        <v>71428</v>
      </c>
      <c r="G34" s="110">
        <f t="shared" si="31"/>
        <v>-16</v>
      </c>
      <c r="H34" s="80">
        <f t="shared" si="32"/>
        <v>-28</v>
      </c>
      <c r="I34" s="44"/>
      <c r="J34" s="128"/>
      <c r="K34" s="74" t="s">
        <v>9</v>
      </c>
      <c r="L34" s="89">
        <v>32645</v>
      </c>
      <c r="M34" s="90">
        <v>33928</v>
      </c>
      <c r="N34" s="91">
        <v>36980</v>
      </c>
      <c r="O34" s="48">
        <f t="shared" si="24"/>
        <v>70908</v>
      </c>
      <c r="P34" s="110">
        <f t="shared" si="26"/>
        <v>-14</v>
      </c>
      <c r="Q34" s="80">
        <f t="shared" si="27"/>
        <v>-35</v>
      </c>
      <c r="R34" s="44"/>
      <c r="S34" s="128"/>
      <c r="T34" s="74" t="s">
        <v>9</v>
      </c>
      <c r="U34" s="93">
        <v>418</v>
      </c>
      <c r="V34" s="90">
        <v>305</v>
      </c>
      <c r="W34" s="91">
        <v>215</v>
      </c>
      <c r="X34" s="48">
        <f t="shared" si="25"/>
        <v>520</v>
      </c>
      <c r="Y34" s="110">
        <f t="shared" si="28"/>
        <v>0</v>
      </c>
      <c r="Z34" s="80">
        <f t="shared" si="29"/>
        <v>7</v>
      </c>
      <c r="AB34" s="107">
        <v>136</v>
      </c>
    </row>
    <row r="35" spans="1:28" s="39" customFormat="1" ht="12" x14ac:dyDescent="0.15">
      <c r="A35" s="128"/>
      <c r="B35" s="74" t="s">
        <v>10</v>
      </c>
      <c r="C35" s="68">
        <f t="shared" si="22"/>
        <v>32933</v>
      </c>
      <c r="D35" s="46">
        <f t="shared" si="23"/>
        <v>34256</v>
      </c>
      <c r="E35" s="47">
        <f t="shared" si="23"/>
        <v>37181</v>
      </c>
      <c r="F35" s="48">
        <f t="shared" si="30"/>
        <v>71437</v>
      </c>
      <c r="G35" s="110">
        <f t="shared" si="31"/>
        <v>6</v>
      </c>
      <c r="H35" s="80">
        <f t="shared" si="32"/>
        <v>9</v>
      </c>
      <c r="I35" s="44"/>
      <c r="J35" s="128"/>
      <c r="K35" s="74" t="s">
        <v>10</v>
      </c>
      <c r="L35" s="89">
        <v>32636</v>
      </c>
      <c r="M35" s="90">
        <v>33945</v>
      </c>
      <c r="N35" s="91">
        <v>36959</v>
      </c>
      <c r="O35" s="48">
        <f t="shared" si="24"/>
        <v>70904</v>
      </c>
      <c r="P35" s="110">
        <f t="shared" si="26"/>
        <v>-9</v>
      </c>
      <c r="Q35" s="80">
        <f t="shared" si="27"/>
        <v>-4</v>
      </c>
      <c r="R35" s="44"/>
      <c r="S35" s="128"/>
      <c r="T35" s="74" t="s">
        <v>10</v>
      </c>
      <c r="U35" s="93">
        <v>433</v>
      </c>
      <c r="V35" s="90">
        <v>311</v>
      </c>
      <c r="W35" s="91">
        <v>222</v>
      </c>
      <c r="X35" s="48">
        <f t="shared" si="25"/>
        <v>533</v>
      </c>
      <c r="Y35" s="110">
        <f t="shared" si="28"/>
        <v>15</v>
      </c>
      <c r="Z35" s="80">
        <f t="shared" si="29"/>
        <v>13</v>
      </c>
      <c r="AB35" s="107">
        <v>136</v>
      </c>
    </row>
    <row r="36" spans="1:28" s="39" customFormat="1" ht="12" x14ac:dyDescent="0.15">
      <c r="A36" s="128"/>
      <c r="B36" s="74" t="s">
        <v>49</v>
      </c>
      <c r="C36" s="68">
        <f t="shared" si="22"/>
        <v>32998</v>
      </c>
      <c r="D36" s="46">
        <f t="shared" si="23"/>
        <v>34274</v>
      </c>
      <c r="E36" s="47">
        <f t="shared" si="23"/>
        <v>37207</v>
      </c>
      <c r="F36" s="48">
        <f t="shared" si="30"/>
        <v>71481</v>
      </c>
      <c r="G36" s="110">
        <f t="shared" si="31"/>
        <v>65</v>
      </c>
      <c r="H36" s="80">
        <f t="shared" si="32"/>
        <v>44</v>
      </c>
      <c r="I36" s="44"/>
      <c r="J36" s="128"/>
      <c r="K36" s="74" t="s">
        <v>49</v>
      </c>
      <c r="L36" s="89">
        <v>32683</v>
      </c>
      <c r="M36" s="90">
        <v>33950</v>
      </c>
      <c r="N36" s="91">
        <v>36973</v>
      </c>
      <c r="O36" s="48">
        <f t="shared" si="24"/>
        <v>70923</v>
      </c>
      <c r="P36" s="110">
        <f t="shared" si="26"/>
        <v>47</v>
      </c>
      <c r="Q36" s="80">
        <f t="shared" si="27"/>
        <v>19</v>
      </c>
      <c r="R36" s="44"/>
      <c r="S36" s="128"/>
      <c r="T36" s="74" t="s">
        <v>49</v>
      </c>
      <c r="U36" s="93">
        <v>454</v>
      </c>
      <c r="V36" s="90">
        <v>324</v>
      </c>
      <c r="W36" s="91">
        <v>234</v>
      </c>
      <c r="X36" s="48">
        <f t="shared" si="25"/>
        <v>558</v>
      </c>
      <c r="Y36" s="110">
        <f t="shared" si="28"/>
        <v>21</v>
      </c>
      <c r="Z36" s="80">
        <f t="shared" si="29"/>
        <v>25</v>
      </c>
      <c r="AB36" s="107">
        <v>139</v>
      </c>
    </row>
    <row r="37" spans="1:28" s="39" customFormat="1" ht="12" x14ac:dyDescent="0.15">
      <c r="A37" s="128"/>
      <c r="B37" s="74" t="s">
        <v>50</v>
      </c>
      <c r="C37" s="68">
        <f t="shared" si="22"/>
        <v>33019</v>
      </c>
      <c r="D37" s="46">
        <f t="shared" si="23"/>
        <v>34261</v>
      </c>
      <c r="E37" s="47">
        <f t="shared" si="23"/>
        <v>37222</v>
      </c>
      <c r="F37" s="48">
        <f t="shared" si="30"/>
        <v>71483</v>
      </c>
      <c r="G37" s="110">
        <f t="shared" si="31"/>
        <v>21</v>
      </c>
      <c r="H37" s="80">
        <f t="shared" si="32"/>
        <v>2</v>
      </c>
      <c r="I37" s="44"/>
      <c r="J37" s="128"/>
      <c r="K37" s="74" t="s">
        <v>50</v>
      </c>
      <c r="L37" s="89">
        <v>32702</v>
      </c>
      <c r="M37" s="90">
        <v>33936</v>
      </c>
      <c r="N37" s="91">
        <v>36983</v>
      </c>
      <c r="O37" s="48">
        <v>70919</v>
      </c>
      <c r="P37" s="110">
        <f t="shared" si="26"/>
        <v>19</v>
      </c>
      <c r="Q37" s="80">
        <f t="shared" si="27"/>
        <v>-4</v>
      </c>
      <c r="R37" s="44"/>
      <c r="S37" s="128"/>
      <c r="T37" s="74" t="s">
        <v>50</v>
      </c>
      <c r="U37" s="93">
        <v>456</v>
      </c>
      <c r="V37" s="90">
        <v>325</v>
      </c>
      <c r="W37" s="91">
        <v>239</v>
      </c>
      <c r="X37" s="48">
        <v>564</v>
      </c>
      <c r="Y37" s="110">
        <f t="shared" si="28"/>
        <v>2</v>
      </c>
      <c r="Z37" s="80">
        <f t="shared" si="29"/>
        <v>6</v>
      </c>
      <c r="AB37" s="107">
        <v>139</v>
      </c>
    </row>
    <row r="38" spans="1:28" s="39" customFormat="1" ht="12" x14ac:dyDescent="0.15">
      <c r="A38" s="128"/>
      <c r="B38" s="74" t="s">
        <v>51</v>
      </c>
      <c r="C38" s="68">
        <v>33071</v>
      </c>
      <c r="D38" s="46">
        <v>34288</v>
      </c>
      <c r="E38" s="47">
        <v>37259</v>
      </c>
      <c r="F38" s="48">
        <v>71547</v>
      </c>
      <c r="G38" s="110">
        <f t="shared" si="31"/>
        <v>52</v>
      </c>
      <c r="H38" s="80">
        <f t="shared" si="32"/>
        <v>64</v>
      </c>
      <c r="I38" s="44"/>
      <c r="J38" s="128"/>
      <c r="K38" s="74" t="s">
        <v>51</v>
      </c>
      <c r="L38" s="89">
        <v>32746</v>
      </c>
      <c r="M38" s="90">
        <v>33960</v>
      </c>
      <c r="N38" s="91">
        <v>37013</v>
      </c>
      <c r="O38" s="48">
        <f t="shared" si="24"/>
        <v>70973</v>
      </c>
      <c r="P38" s="110">
        <f t="shared" si="26"/>
        <v>44</v>
      </c>
      <c r="Q38" s="80">
        <f t="shared" si="27"/>
        <v>54</v>
      </c>
      <c r="R38" s="44"/>
      <c r="S38" s="128"/>
      <c r="T38" s="74" t="s">
        <v>51</v>
      </c>
      <c r="U38" s="93">
        <v>464</v>
      </c>
      <c r="V38" s="90">
        <v>328</v>
      </c>
      <c r="W38" s="91">
        <v>246</v>
      </c>
      <c r="X38" s="48">
        <f t="shared" si="25"/>
        <v>574</v>
      </c>
      <c r="Y38" s="110">
        <f t="shared" si="28"/>
        <v>8</v>
      </c>
      <c r="Z38" s="80">
        <f t="shared" si="29"/>
        <v>10</v>
      </c>
      <c r="AB38" s="107">
        <v>139</v>
      </c>
    </row>
    <row r="39" spans="1:28" s="39" customFormat="1" ht="12" x14ac:dyDescent="0.15">
      <c r="A39" s="128"/>
      <c r="B39" s="74" t="s">
        <v>14</v>
      </c>
      <c r="C39" s="68">
        <f t="shared" si="22"/>
        <v>33056</v>
      </c>
      <c r="D39" s="46">
        <f t="shared" si="23"/>
        <v>34261</v>
      </c>
      <c r="E39" s="47">
        <f t="shared" si="23"/>
        <v>37260</v>
      </c>
      <c r="F39" s="48">
        <f t="shared" si="30"/>
        <v>71521</v>
      </c>
      <c r="G39" s="110">
        <f t="shared" si="31"/>
        <v>-15</v>
      </c>
      <c r="H39" s="80">
        <f t="shared" si="32"/>
        <v>-26</v>
      </c>
      <c r="I39" s="44"/>
      <c r="J39" s="128"/>
      <c r="K39" s="74" t="s">
        <v>14</v>
      </c>
      <c r="L39" s="89">
        <v>32739</v>
      </c>
      <c r="M39" s="90">
        <v>33934</v>
      </c>
      <c r="N39" s="91">
        <v>37021</v>
      </c>
      <c r="O39" s="48">
        <f t="shared" si="24"/>
        <v>70955</v>
      </c>
      <c r="P39" s="110">
        <f t="shared" si="26"/>
        <v>-7</v>
      </c>
      <c r="Q39" s="80">
        <f t="shared" si="27"/>
        <v>-18</v>
      </c>
      <c r="R39" s="44"/>
      <c r="S39" s="128"/>
      <c r="T39" s="74" t="s">
        <v>14</v>
      </c>
      <c r="U39" s="93">
        <v>455</v>
      </c>
      <c r="V39" s="90">
        <v>327</v>
      </c>
      <c r="W39" s="91">
        <v>239</v>
      </c>
      <c r="X39" s="48">
        <f t="shared" si="25"/>
        <v>566</v>
      </c>
      <c r="Y39" s="110">
        <f t="shared" si="28"/>
        <v>-9</v>
      </c>
      <c r="Z39" s="80">
        <f t="shared" si="29"/>
        <v>-8</v>
      </c>
      <c r="AB39" s="107">
        <v>138</v>
      </c>
    </row>
    <row r="40" spans="1:28" s="39" customFormat="1" ht="12" x14ac:dyDescent="0.15">
      <c r="A40" s="128"/>
      <c r="B40" s="74" t="s">
        <v>15</v>
      </c>
      <c r="C40" s="68">
        <f t="shared" si="22"/>
        <v>33085</v>
      </c>
      <c r="D40" s="46">
        <f t="shared" si="23"/>
        <v>34270</v>
      </c>
      <c r="E40" s="47">
        <f t="shared" si="23"/>
        <v>37288</v>
      </c>
      <c r="F40" s="48">
        <f t="shared" si="30"/>
        <v>71558</v>
      </c>
      <c r="G40" s="110">
        <f t="shared" si="31"/>
        <v>29</v>
      </c>
      <c r="H40" s="80">
        <f t="shared" si="32"/>
        <v>37</v>
      </c>
      <c r="I40" s="44"/>
      <c r="J40" s="128"/>
      <c r="K40" s="74" t="s">
        <v>15</v>
      </c>
      <c r="L40" s="89">
        <v>32770</v>
      </c>
      <c r="M40" s="90">
        <v>33943</v>
      </c>
      <c r="N40" s="91">
        <v>37048</v>
      </c>
      <c r="O40" s="48">
        <f t="shared" si="24"/>
        <v>70991</v>
      </c>
      <c r="P40" s="110">
        <f t="shared" si="26"/>
        <v>31</v>
      </c>
      <c r="Q40" s="80">
        <f t="shared" si="27"/>
        <v>36</v>
      </c>
      <c r="R40" s="44"/>
      <c r="S40" s="128"/>
      <c r="T40" s="74" t="s">
        <v>15</v>
      </c>
      <c r="U40" s="93">
        <v>454</v>
      </c>
      <c r="V40" s="90">
        <v>327</v>
      </c>
      <c r="W40" s="91">
        <v>240</v>
      </c>
      <c r="X40" s="48">
        <f t="shared" si="25"/>
        <v>567</v>
      </c>
      <c r="Y40" s="110">
        <f t="shared" si="28"/>
        <v>-1</v>
      </c>
      <c r="Z40" s="80">
        <f t="shared" si="29"/>
        <v>1</v>
      </c>
      <c r="AB40" s="107">
        <v>139</v>
      </c>
    </row>
    <row r="41" spans="1:28" s="39" customFormat="1" ht="12" x14ac:dyDescent="0.15">
      <c r="A41" s="129"/>
      <c r="B41" s="74" t="s">
        <v>16</v>
      </c>
      <c r="C41" s="68">
        <f t="shared" si="22"/>
        <v>33204</v>
      </c>
      <c r="D41" s="46">
        <f t="shared" si="23"/>
        <v>34233</v>
      </c>
      <c r="E41" s="47">
        <f t="shared" si="23"/>
        <v>37272</v>
      </c>
      <c r="F41" s="48">
        <f t="shared" si="30"/>
        <v>71505</v>
      </c>
      <c r="G41" s="110">
        <f t="shared" si="31"/>
        <v>119</v>
      </c>
      <c r="H41" s="80">
        <f t="shared" si="32"/>
        <v>-53</v>
      </c>
      <c r="I41" s="44"/>
      <c r="J41" s="129"/>
      <c r="K41" s="74" t="s">
        <v>16</v>
      </c>
      <c r="L41" s="89">
        <v>32854</v>
      </c>
      <c r="M41" s="90">
        <v>33878</v>
      </c>
      <c r="N41" s="91">
        <v>37025</v>
      </c>
      <c r="O41" s="48">
        <f t="shared" si="24"/>
        <v>70903</v>
      </c>
      <c r="P41" s="110">
        <f t="shared" si="26"/>
        <v>84</v>
      </c>
      <c r="Q41" s="80">
        <f t="shared" si="27"/>
        <v>-88</v>
      </c>
      <c r="R41" s="44"/>
      <c r="S41" s="129"/>
      <c r="T41" s="74" t="s">
        <v>16</v>
      </c>
      <c r="U41" s="93">
        <v>486</v>
      </c>
      <c r="V41" s="90">
        <v>355</v>
      </c>
      <c r="W41" s="91">
        <v>247</v>
      </c>
      <c r="X41" s="48">
        <f t="shared" si="25"/>
        <v>602</v>
      </c>
      <c r="Y41" s="110">
        <f t="shared" si="28"/>
        <v>32</v>
      </c>
      <c r="Z41" s="80">
        <f t="shared" si="29"/>
        <v>35</v>
      </c>
      <c r="AB41" s="107">
        <v>136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488</v>
      </c>
      <c r="D42" s="50">
        <f>IF(D41="","",D41-D28)</f>
        <v>95</v>
      </c>
      <c r="E42" s="51">
        <f>IF(E41="","",E41-E28)</f>
        <v>112</v>
      </c>
      <c r="F42" s="52">
        <f>IF(F41="","",F41-F28)</f>
        <v>207</v>
      </c>
      <c r="G42" s="111"/>
      <c r="H42" s="81"/>
      <c r="I42" s="53"/>
      <c r="J42" s="130" t="s">
        <v>62</v>
      </c>
      <c r="K42" s="131"/>
      <c r="L42" s="49">
        <f>IF(L41="","",L41-L28)</f>
        <v>392</v>
      </c>
      <c r="M42" s="50">
        <f>IF(M41="","",M41-M28)</f>
        <v>18</v>
      </c>
      <c r="N42" s="51">
        <f>IF(N41="","",N41-N28)</f>
        <v>65</v>
      </c>
      <c r="O42" s="52">
        <f>IF(O41="","",O41-O28)</f>
        <v>83</v>
      </c>
      <c r="P42" s="111"/>
      <c r="Q42" s="81"/>
      <c r="R42" s="53"/>
      <c r="S42" s="130" t="s">
        <v>62</v>
      </c>
      <c r="T42" s="131"/>
      <c r="U42" s="49">
        <f>IF(U41="","",U41-U28)</f>
        <v>99</v>
      </c>
      <c r="V42" s="50">
        <f>IF(V41="","",V41-V28)</f>
        <v>77</v>
      </c>
      <c r="W42" s="51">
        <f>IF(W41="","",W41-W28)</f>
        <v>47</v>
      </c>
      <c r="X42" s="52">
        <f>IF(X41="","",X41-X28)</f>
        <v>124</v>
      </c>
      <c r="Y42" s="111"/>
      <c r="Z42" s="81"/>
      <c r="AB42" s="113"/>
    </row>
    <row r="43" spans="1:28" s="39" customFormat="1" ht="12" customHeight="1" x14ac:dyDescent="0.15">
      <c r="A43" s="132" t="s">
        <v>81</v>
      </c>
      <c r="B43" s="75" t="s">
        <v>5</v>
      </c>
      <c r="C43" s="70">
        <f>IF(L43+U43=0,"",L43+U43-AB43)</f>
        <v>33325</v>
      </c>
      <c r="D43" s="56">
        <f t="shared" ref="D43:E54" si="33">IF(M43+V43=0,"",M43+V43)</f>
        <v>34319</v>
      </c>
      <c r="E43" s="57">
        <f t="shared" si="33"/>
        <v>37341</v>
      </c>
      <c r="F43" s="58">
        <f t="shared" ref="F43:F54" si="34">IF(OR(O43="",X43=""),"",O43+X43)</f>
        <v>71660</v>
      </c>
      <c r="G43" s="112">
        <f>IF(C43="","",C43-C41)</f>
        <v>121</v>
      </c>
      <c r="H43" s="79">
        <f>IF(F43="","",F43-F41)</f>
        <v>155</v>
      </c>
      <c r="I43" s="44"/>
      <c r="J43" s="132" t="s">
        <v>82</v>
      </c>
      <c r="K43" s="75" t="s">
        <v>5</v>
      </c>
      <c r="L43" s="86">
        <v>32955</v>
      </c>
      <c r="M43" s="87">
        <v>33956</v>
      </c>
      <c r="N43" s="88">
        <v>37078</v>
      </c>
      <c r="O43" s="58">
        <f t="shared" ref="O43:O54" si="35">IF(OR(M43="",N43=""),"",M43+N43)</f>
        <v>71034</v>
      </c>
      <c r="P43" s="112">
        <f>IF(L43="","",L43-L41)</f>
        <v>101</v>
      </c>
      <c r="Q43" s="79">
        <f>IF(O43="","",O43-O41)</f>
        <v>131</v>
      </c>
      <c r="R43" s="44"/>
      <c r="S43" s="132" t="s">
        <v>82</v>
      </c>
      <c r="T43" s="75" t="s">
        <v>5</v>
      </c>
      <c r="U43" s="92">
        <v>510</v>
      </c>
      <c r="V43" s="87">
        <v>363</v>
      </c>
      <c r="W43" s="88">
        <v>263</v>
      </c>
      <c r="X43" s="48">
        <f t="shared" ref="X43:X54" si="36">IF(OR(V43="",W43=""),"",V43+W43)</f>
        <v>626</v>
      </c>
      <c r="Y43" s="112">
        <f>IF(U43="","",U43-U41)</f>
        <v>24</v>
      </c>
      <c r="Z43" s="79">
        <f>IF(X43="","",X43-X41)</f>
        <v>24</v>
      </c>
      <c r="AB43" s="106">
        <v>140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33375</v>
      </c>
      <c r="D44" s="46">
        <f t="shared" si="33"/>
        <v>34312</v>
      </c>
      <c r="E44" s="47">
        <f t="shared" si="33"/>
        <v>37367</v>
      </c>
      <c r="F44" s="48">
        <f t="shared" si="34"/>
        <v>71679</v>
      </c>
      <c r="G44" s="110">
        <f t="shared" ref="G44:G54" si="37">IF(C44="","",C44-C43)</f>
        <v>50</v>
      </c>
      <c r="H44" s="80">
        <f>IF(F44="","",F44-F43)</f>
        <v>19</v>
      </c>
      <c r="I44" s="44"/>
      <c r="J44" s="128"/>
      <c r="K44" s="74" t="s">
        <v>6</v>
      </c>
      <c r="L44" s="89">
        <v>33001</v>
      </c>
      <c r="M44" s="90">
        <v>33954</v>
      </c>
      <c r="N44" s="91">
        <v>37096</v>
      </c>
      <c r="O44" s="48">
        <f t="shared" si="35"/>
        <v>71050</v>
      </c>
      <c r="P44" s="110">
        <f t="shared" ref="P44:P54" si="38">IF(L44="","",L44-L43)</f>
        <v>46</v>
      </c>
      <c r="Q44" s="80">
        <f t="shared" ref="Q44:Q54" si="39">IF(O44="","",O44-O43)</f>
        <v>16</v>
      </c>
      <c r="R44" s="44"/>
      <c r="S44" s="128"/>
      <c r="T44" s="74" t="s">
        <v>6</v>
      </c>
      <c r="U44" s="93">
        <v>516</v>
      </c>
      <c r="V44" s="90">
        <v>358</v>
      </c>
      <c r="W44" s="91">
        <v>271</v>
      </c>
      <c r="X44" s="48">
        <f t="shared" si="36"/>
        <v>629</v>
      </c>
      <c r="Y44" s="110">
        <f t="shared" ref="Y44:Y54" si="40">IF(U44="","",U44-U43)</f>
        <v>6</v>
      </c>
      <c r="Z44" s="80">
        <f t="shared" ref="Z44:Z54" si="41">IF(X44="","",X44-X43)</f>
        <v>3</v>
      </c>
      <c r="AB44" s="107">
        <v>142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33365</v>
      </c>
      <c r="D45" s="46">
        <f t="shared" si="33"/>
        <v>34273</v>
      </c>
      <c r="E45" s="47">
        <f t="shared" si="33"/>
        <v>37361</v>
      </c>
      <c r="F45" s="48">
        <f t="shared" si="34"/>
        <v>71634</v>
      </c>
      <c r="G45" s="110">
        <f t="shared" si="37"/>
        <v>-10</v>
      </c>
      <c r="H45" s="80">
        <f t="shared" ref="H45:H54" si="42">IF(F45="","",F45-F44)</f>
        <v>-45</v>
      </c>
      <c r="I45" s="44"/>
      <c r="J45" s="128"/>
      <c r="K45" s="74" t="s">
        <v>7</v>
      </c>
      <c r="L45" s="89">
        <v>32981</v>
      </c>
      <c r="M45" s="90">
        <v>33917</v>
      </c>
      <c r="N45" s="91">
        <v>37075</v>
      </c>
      <c r="O45" s="48">
        <f t="shared" si="35"/>
        <v>70992</v>
      </c>
      <c r="P45" s="110">
        <f t="shared" si="38"/>
        <v>-20</v>
      </c>
      <c r="Q45" s="80">
        <f t="shared" si="39"/>
        <v>-58</v>
      </c>
      <c r="R45" s="44"/>
      <c r="S45" s="128"/>
      <c r="T45" s="74" t="s">
        <v>7</v>
      </c>
      <c r="U45" s="93">
        <v>525</v>
      </c>
      <c r="V45" s="90">
        <v>356</v>
      </c>
      <c r="W45" s="91">
        <v>286</v>
      </c>
      <c r="X45" s="48">
        <f t="shared" si="36"/>
        <v>642</v>
      </c>
      <c r="Y45" s="110">
        <f t="shared" si="40"/>
        <v>9</v>
      </c>
      <c r="Z45" s="80">
        <f t="shared" si="41"/>
        <v>13</v>
      </c>
      <c r="AB45" s="107">
        <v>141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33410</v>
      </c>
      <c r="D46" s="46">
        <f t="shared" si="33"/>
        <v>34293</v>
      </c>
      <c r="E46" s="47">
        <f t="shared" si="33"/>
        <v>37356</v>
      </c>
      <c r="F46" s="48">
        <f t="shared" si="34"/>
        <v>71649</v>
      </c>
      <c r="G46" s="110">
        <f t="shared" si="37"/>
        <v>45</v>
      </c>
      <c r="H46" s="80">
        <f t="shared" si="42"/>
        <v>15</v>
      </c>
      <c r="I46" s="44"/>
      <c r="J46" s="128"/>
      <c r="K46" s="74" t="s">
        <v>8</v>
      </c>
      <c r="L46" s="89">
        <v>33035</v>
      </c>
      <c r="M46" s="90">
        <v>33937</v>
      </c>
      <c r="N46" s="91">
        <v>37076</v>
      </c>
      <c r="O46" s="48">
        <f t="shared" si="35"/>
        <v>71013</v>
      </c>
      <c r="P46" s="110">
        <f t="shared" si="38"/>
        <v>54</v>
      </c>
      <c r="Q46" s="80">
        <f t="shared" si="39"/>
        <v>21</v>
      </c>
      <c r="R46" s="44"/>
      <c r="S46" s="128"/>
      <c r="T46" s="74" t="s">
        <v>8</v>
      </c>
      <c r="U46" s="93">
        <v>518</v>
      </c>
      <c r="V46" s="90">
        <v>356</v>
      </c>
      <c r="W46" s="91">
        <v>280</v>
      </c>
      <c r="X46" s="48">
        <f t="shared" si="36"/>
        <v>636</v>
      </c>
      <c r="Y46" s="110">
        <f t="shared" si="40"/>
        <v>-7</v>
      </c>
      <c r="Z46" s="80">
        <f t="shared" si="41"/>
        <v>-6</v>
      </c>
      <c r="AB46" s="107">
        <v>143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33414</v>
      </c>
      <c r="D47" s="46">
        <f t="shared" si="33"/>
        <v>34289</v>
      </c>
      <c r="E47" s="47">
        <f t="shared" si="33"/>
        <v>37331</v>
      </c>
      <c r="F47" s="48">
        <f t="shared" si="34"/>
        <v>71620</v>
      </c>
      <c r="G47" s="110">
        <f t="shared" si="37"/>
        <v>4</v>
      </c>
      <c r="H47" s="80">
        <f t="shared" si="42"/>
        <v>-29</v>
      </c>
      <c r="I47" s="44"/>
      <c r="J47" s="128"/>
      <c r="K47" s="74" t="s">
        <v>9</v>
      </c>
      <c r="L47" s="89">
        <v>33039</v>
      </c>
      <c r="M47" s="90">
        <v>33929</v>
      </c>
      <c r="N47" s="91">
        <v>37053</v>
      </c>
      <c r="O47" s="48">
        <f t="shared" si="35"/>
        <v>70982</v>
      </c>
      <c r="P47" s="110">
        <f t="shared" si="38"/>
        <v>4</v>
      </c>
      <c r="Q47" s="80">
        <f t="shared" si="39"/>
        <v>-31</v>
      </c>
      <c r="R47" s="44"/>
      <c r="S47" s="128"/>
      <c r="T47" s="74" t="s">
        <v>9</v>
      </c>
      <c r="U47" s="93">
        <v>520</v>
      </c>
      <c r="V47" s="90">
        <v>360</v>
      </c>
      <c r="W47" s="91">
        <v>278</v>
      </c>
      <c r="X47" s="48">
        <f t="shared" si="36"/>
        <v>638</v>
      </c>
      <c r="Y47" s="110">
        <f t="shared" si="40"/>
        <v>2</v>
      </c>
      <c r="Z47" s="80">
        <f t="shared" si="41"/>
        <v>2</v>
      </c>
      <c r="AB47" s="107">
        <v>145</v>
      </c>
    </row>
    <row r="48" spans="1:28" s="39" customFormat="1" ht="12" x14ac:dyDescent="0.15">
      <c r="A48" s="128"/>
      <c r="B48" s="74" t="s">
        <v>10</v>
      </c>
      <c r="C48" s="68">
        <f t="shared" ref="C48:C54" si="43">IF(L48+U48=0,"",L48+U48-AB48)</f>
        <v>33373</v>
      </c>
      <c r="D48" s="46">
        <f t="shared" si="33"/>
        <v>34270</v>
      </c>
      <c r="E48" s="47">
        <f t="shared" si="33"/>
        <v>37273</v>
      </c>
      <c r="F48" s="48">
        <f t="shared" si="34"/>
        <v>71543</v>
      </c>
      <c r="G48" s="110">
        <f t="shared" si="37"/>
        <v>-41</v>
      </c>
      <c r="H48" s="80">
        <f t="shared" si="42"/>
        <v>-77</v>
      </c>
      <c r="I48" s="44"/>
      <c r="J48" s="128"/>
      <c r="K48" s="74" t="s">
        <v>10</v>
      </c>
      <c r="L48" s="89">
        <v>32997</v>
      </c>
      <c r="M48" s="90">
        <v>33906</v>
      </c>
      <c r="N48" s="91">
        <v>36994</v>
      </c>
      <c r="O48" s="48">
        <f t="shared" si="35"/>
        <v>70900</v>
      </c>
      <c r="P48" s="110">
        <f t="shared" si="38"/>
        <v>-42</v>
      </c>
      <c r="Q48" s="80">
        <f t="shared" si="39"/>
        <v>-82</v>
      </c>
      <c r="R48" s="44"/>
      <c r="S48" s="128"/>
      <c r="T48" s="74" t="s">
        <v>10</v>
      </c>
      <c r="U48" s="93">
        <v>521</v>
      </c>
      <c r="V48" s="90">
        <v>364</v>
      </c>
      <c r="W48" s="91">
        <v>279</v>
      </c>
      <c r="X48" s="48">
        <f t="shared" si="36"/>
        <v>643</v>
      </c>
      <c r="Y48" s="110">
        <f t="shared" si="40"/>
        <v>1</v>
      </c>
      <c r="Z48" s="80">
        <f t="shared" si="41"/>
        <v>5</v>
      </c>
      <c r="AB48" s="107">
        <v>145</v>
      </c>
    </row>
    <row r="49" spans="1:28" s="39" customFormat="1" ht="12" x14ac:dyDescent="0.15">
      <c r="A49" s="128"/>
      <c r="B49" s="74" t="s">
        <v>49</v>
      </c>
      <c r="C49" s="68">
        <f t="shared" si="43"/>
        <v>33411</v>
      </c>
      <c r="D49" s="46">
        <f t="shared" si="33"/>
        <v>34284</v>
      </c>
      <c r="E49" s="47">
        <f t="shared" si="33"/>
        <v>37263</v>
      </c>
      <c r="F49" s="48">
        <f t="shared" si="34"/>
        <v>71547</v>
      </c>
      <c r="G49" s="110">
        <f t="shared" si="37"/>
        <v>38</v>
      </c>
      <c r="H49" s="80">
        <f t="shared" si="42"/>
        <v>4</v>
      </c>
      <c r="I49" s="44"/>
      <c r="J49" s="128"/>
      <c r="K49" s="74" t="s">
        <v>49</v>
      </c>
      <c r="L49" s="89">
        <v>33022</v>
      </c>
      <c r="M49" s="90">
        <v>33913</v>
      </c>
      <c r="N49" s="91">
        <v>36978</v>
      </c>
      <c r="O49" s="48">
        <f t="shared" si="35"/>
        <v>70891</v>
      </c>
      <c r="P49" s="110">
        <f t="shared" si="38"/>
        <v>25</v>
      </c>
      <c r="Q49" s="80">
        <f t="shared" si="39"/>
        <v>-9</v>
      </c>
      <c r="R49" s="44"/>
      <c r="S49" s="128"/>
      <c r="T49" s="74" t="s">
        <v>49</v>
      </c>
      <c r="U49" s="93">
        <v>534</v>
      </c>
      <c r="V49" s="90">
        <v>371</v>
      </c>
      <c r="W49" s="91">
        <v>285</v>
      </c>
      <c r="X49" s="48">
        <f t="shared" si="36"/>
        <v>656</v>
      </c>
      <c r="Y49" s="110">
        <f t="shared" si="40"/>
        <v>13</v>
      </c>
      <c r="Z49" s="80">
        <f t="shared" si="41"/>
        <v>13</v>
      </c>
      <c r="AB49" s="107">
        <v>145</v>
      </c>
    </row>
    <row r="50" spans="1:28" s="39" customFormat="1" ht="12" x14ac:dyDescent="0.15">
      <c r="A50" s="128"/>
      <c r="B50" s="74" t="s">
        <v>50</v>
      </c>
      <c r="C50" s="68">
        <f t="shared" si="43"/>
        <v>33424</v>
      </c>
      <c r="D50" s="46">
        <f t="shared" si="33"/>
        <v>34286</v>
      </c>
      <c r="E50" s="47">
        <f t="shared" si="33"/>
        <v>37278</v>
      </c>
      <c r="F50" s="48">
        <f t="shared" si="34"/>
        <v>71564</v>
      </c>
      <c r="G50" s="110">
        <f t="shared" si="37"/>
        <v>13</v>
      </c>
      <c r="H50" s="80">
        <f t="shared" si="42"/>
        <v>17</v>
      </c>
      <c r="I50" s="44"/>
      <c r="J50" s="128"/>
      <c r="K50" s="74" t="s">
        <v>50</v>
      </c>
      <c r="L50" s="89">
        <v>33025</v>
      </c>
      <c r="M50" s="90">
        <v>33909</v>
      </c>
      <c r="N50" s="91">
        <v>36986</v>
      </c>
      <c r="O50" s="48">
        <f t="shared" si="35"/>
        <v>70895</v>
      </c>
      <c r="P50" s="110">
        <f t="shared" si="38"/>
        <v>3</v>
      </c>
      <c r="Q50" s="80">
        <f t="shared" si="39"/>
        <v>4</v>
      </c>
      <c r="R50" s="44"/>
      <c r="S50" s="128"/>
      <c r="T50" s="74" t="s">
        <v>50</v>
      </c>
      <c r="U50" s="93">
        <v>544</v>
      </c>
      <c r="V50" s="90">
        <v>377</v>
      </c>
      <c r="W50" s="91">
        <v>292</v>
      </c>
      <c r="X50" s="48">
        <f t="shared" si="36"/>
        <v>669</v>
      </c>
      <c r="Y50" s="110">
        <f t="shared" si="40"/>
        <v>10</v>
      </c>
      <c r="Z50" s="80">
        <f t="shared" si="41"/>
        <v>13</v>
      </c>
      <c r="AB50" s="107">
        <v>145</v>
      </c>
    </row>
    <row r="51" spans="1:28" s="39" customFormat="1" ht="12" x14ac:dyDescent="0.15">
      <c r="A51" s="128"/>
      <c r="B51" s="74" t="s">
        <v>51</v>
      </c>
      <c r="C51" s="68">
        <f t="shared" si="43"/>
        <v>33413</v>
      </c>
      <c r="D51" s="46">
        <f t="shared" si="33"/>
        <v>34278</v>
      </c>
      <c r="E51" s="47">
        <f t="shared" si="33"/>
        <v>37278</v>
      </c>
      <c r="F51" s="48">
        <f t="shared" si="34"/>
        <v>71556</v>
      </c>
      <c r="G51" s="110">
        <f t="shared" si="37"/>
        <v>-11</v>
      </c>
      <c r="H51" s="80">
        <f t="shared" si="42"/>
        <v>-8</v>
      </c>
      <c r="I51" s="44"/>
      <c r="J51" s="128"/>
      <c r="K51" s="74" t="s">
        <v>51</v>
      </c>
      <c r="L51" s="89">
        <v>33011</v>
      </c>
      <c r="M51" s="90">
        <v>33900</v>
      </c>
      <c r="N51" s="91">
        <v>36982</v>
      </c>
      <c r="O51" s="48">
        <f t="shared" si="35"/>
        <v>70882</v>
      </c>
      <c r="P51" s="110">
        <f t="shared" si="38"/>
        <v>-14</v>
      </c>
      <c r="Q51" s="80">
        <f t="shared" si="39"/>
        <v>-13</v>
      </c>
      <c r="R51" s="44"/>
      <c r="S51" s="128"/>
      <c r="T51" s="74" t="s">
        <v>51</v>
      </c>
      <c r="U51" s="93">
        <v>546</v>
      </c>
      <c r="V51" s="90">
        <v>378</v>
      </c>
      <c r="W51" s="91">
        <v>296</v>
      </c>
      <c r="X51" s="48">
        <f t="shared" si="36"/>
        <v>674</v>
      </c>
      <c r="Y51" s="110">
        <f t="shared" si="40"/>
        <v>2</v>
      </c>
      <c r="Z51" s="80">
        <f t="shared" si="41"/>
        <v>5</v>
      </c>
      <c r="AB51" s="107">
        <v>144</v>
      </c>
    </row>
    <row r="52" spans="1:28" s="39" customFormat="1" ht="12" x14ac:dyDescent="0.15">
      <c r="A52" s="128"/>
      <c r="B52" s="74" t="s">
        <v>14</v>
      </c>
      <c r="C52" s="68">
        <f t="shared" si="43"/>
        <v>33410</v>
      </c>
      <c r="D52" s="46">
        <f t="shared" si="33"/>
        <v>34261</v>
      </c>
      <c r="E52" s="47">
        <f t="shared" si="33"/>
        <v>37285</v>
      </c>
      <c r="F52" s="48">
        <f t="shared" si="34"/>
        <v>71546</v>
      </c>
      <c r="G52" s="110">
        <f t="shared" si="37"/>
        <v>-3</v>
      </c>
      <c r="H52" s="80">
        <f t="shared" si="42"/>
        <v>-10</v>
      </c>
      <c r="I52" s="44"/>
      <c r="J52" s="128"/>
      <c r="K52" s="74" t="s">
        <v>14</v>
      </c>
      <c r="L52" s="89">
        <v>33017</v>
      </c>
      <c r="M52" s="90">
        <v>33885</v>
      </c>
      <c r="N52" s="91">
        <v>36989</v>
      </c>
      <c r="O52" s="48">
        <f t="shared" si="35"/>
        <v>70874</v>
      </c>
      <c r="P52" s="110">
        <f t="shared" si="38"/>
        <v>6</v>
      </c>
      <c r="Q52" s="80">
        <f t="shared" si="39"/>
        <v>-8</v>
      </c>
      <c r="R52" s="44"/>
      <c r="S52" s="128"/>
      <c r="T52" s="74" t="s">
        <v>14</v>
      </c>
      <c r="U52" s="93">
        <v>542</v>
      </c>
      <c r="V52" s="90">
        <v>376</v>
      </c>
      <c r="W52" s="91">
        <v>296</v>
      </c>
      <c r="X52" s="48">
        <f t="shared" si="36"/>
        <v>672</v>
      </c>
      <c r="Y52" s="110">
        <f t="shared" si="40"/>
        <v>-4</v>
      </c>
      <c r="Z52" s="80">
        <f t="shared" si="41"/>
        <v>-2</v>
      </c>
      <c r="AB52" s="107">
        <v>149</v>
      </c>
    </row>
    <row r="53" spans="1:28" s="39" customFormat="1" ht="12" x14ac:dyDescent="0.15">
      <c r="A53" s="128"/>
      <c r="B53" s="74" t="s">
        <v>15</v>
      </c>
      <c r="C53" s="68">
        <f t="shared" si="43"/>
        <v>33459</v>
      </c>
      <c r="D53" s="46">
        <f t="shared" si="33"/>
        <v>34254</v>
      </c>
      <c r="E53" s="47">
        <f t="shared" si="33"/>
        <v>37300</v>
      </c>
      <c r="F53" s="48">
        <f t="shared" si="34"/>
        <v>71554</v>
      </c>
      <c r="G53" s="110">
        <f t="shared" si="37"/>
        <v>49</v>
      </c>
      <c r="H53" s="80">
        <f t="shared" si="42"/>
        <v>8</v>
      </c>
      <c r="I53" s="44"/>
      <c r="J53" s="128"/>
      <c r="K53" s="74" t="s">
        <v>15</v>
      </c>
      <c r="L53" s="89">
        <v>33058</v>
      </c>
      <c r="M53" s="90">
        <v>33874</v>
      </c>
      <c r="N53" s="91">
        <v>36998</v>
      </c>
      <c r="O53" s="48">
        <f t="shared" si="35"/>
        <v>70872</v>
      </c>
      <c r="P53" s="110">
        <f t="shared" si="38"/>
        <v>41</v>
      </c>
      <c r="Q53" s="80">
        <f t="shared" si="39"/>
        <v>-2</v>
      </c>
      <c r="R53" s="44"/>
      <c r="S53" s="128"/>
      <c r="T53" s="74" t="s">
        <v>15</v>
      </c>
      <c r="U53" s="93">
        <v>551</v>
      </c>
      <c r="V53" s="90">
        <v>380</v>
      </c>
      <c r="W53" s="91">
        <v>302</v>
      </c>
      <c r="X53" s="48">
        <f t="shared" si="36"/>
        <v>682</v>
      </c>
      <c r="Y53" s="110">
        <f t="shared" si="40"/>
        <v>9</v>
      </c>
      <c r="Z53" s="80">
        <f t="shared" si="41"/>
        <v>10</v>
      </c>
      <c r="AB53" s="107">
        <v>150</v>
      </c>
    </row>
    <row r="54" spans="1:28" s="39" customFormat="1" ht="12" x14ac:dyDescent="0.15">
      <c r="A54" s="129"/>
      <c r="B54" s="74" t="s">
        <v>16</v>
      </c>
      <c r="C54" s="68">
        <f t="shared" si="43"/>
        <v>33518</v>
      </c>
      <c r="D54" s="46">
        <f t="shared" si="33"/>
        <v>34188</v>
      </c>
      <c r="E54" s="47">
        <f t="shared" si="33"/>
        <v>37252</v>
      </c>
      <c r="F54" s="48">
        <f t="shared" si="34"/>
        <v>71440</v>
      </c>
      <c r="G54" s="110">
        <f t="shared" si="37"/>
        <v>59</v>
      </c>
      <c r="H54" s="80">
        <f t="shared" si="42"/>
        <v>-114</v>
      </c>
      <c r="I54" s="44"/>
      <c r="J54" s="129"/>
      <c r="K54" s="74" t="s">
        <v>16</v>
      </c>
      <c r="L54" s="89">
        <v>33097</v>
      </c>
      <c r="M54" s="90">
        <v>33787</v>
      </c>
      <c r="N54" s="91">
        <v>36942</v>
      </c>
      <c r="O54" s="48">
        <f t="shared" si="35"/>
        <v>70729</v>
      </c>
      <c r="P54" s="110">
        <f t="shared" si="38"/>
        <v>39</v>
      </c>
      <c r="Q54" s="80">
        <f t="shared" si="39"/>
        <v>-143</v>
      </c>
      <c r="R54" s="44"/>
      <c r="S54" s="129"/>
      <c r="T54" s="74" t="s">
        <v>16</v>
      </c>
      <c r="U54" s="93">
        <v>572</v>
      </c>
      <c r="V54" s="90">
        <v>401</v>
      </c>
      <c r="W54" s="91">
        <v>310</v>
      </c>
      <c r="X54" s="48">
        <f t="shared" si="36"/>
        <v>711</v>
      </c>
      <c r="Y54" s="110">
        <f t="shared" si="40"/>
        <v>21</v>
      </c>
      <c r="Z54" s="80">
        <f t="shared" si="41"/>
        <v>29</v>
      </c>
      <c r="AB54" s="107">
        <v>151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314</v>
      </c>
      <c r="D55" s="50">
        <f>IF(D54="","",D54-D41)</f>
        <v>-45</v>
      </c>
      <c r="E55" s="51">
        <f>IF(E54="","",E54-E41)</f>
        <v>-20</v>
      </c>
      <c r="F55" s="52">
        <f>IF(F54="","",F54-F41)</f>
        <v>-65</v>
      </c>
      <c r="G55" s="111"/>
      <c r="H55" s="81"/>
      <c r="I55" s="53"/>
      <c r="J55" s="130" t="s">
        <v>62</v>
      </c>
      <c r="K55" s="131"/>
      <c r="L55" s="49">
        <f>IF(L54="","",L54-L41)</f>
        <v>243</v>
      </c>
      <c r="M55" s="50">
        <f>IF(M54="","",M54-M41)</f>
        <v>-91</v>
      </c>
      <c r="N55" s="51">
        <f>IF(N54="","",N54-N41)</f>
        <v>-83</v>
      </c>
      <c r="O55" s="52">
        <f>IF(O54="","",O54-O41)</f>
        <v>-174</v>
      </c>
      <c r="P55" s="111"/>
      <c r="Q55" s="81"/>
      <c r="R55" s="53"/>
      <c r="S55" s="130" t="s">
        <v>62</v>
      </c>
      <c r="T55" s="131"/>
      <c r="U55" s="49">
        <f>IF(U54="","",U54-U41)</f>
        <v>86</v>
      </c>
      <c r="V55" s="50">
        <f>IF(V54="","",V54-V41)</f>
        <v>46</v>
      </c>
      <c r="W55" s="51">
        <f>IF(W54="","",W54-W41)</f>
        <v>63</v>
      </c>
      <c r="X55" s="52">
        <f>IF(X54="","",X54-X41)</f>
        <v>109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6" sqref="E16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15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70</v>
      </c>
      <c r="B4" s="73" t="s">
        <v>5</v>
      </c>
      <c r="C4" s="67">
        <f t="shared" ref="C4:C15" si="0">IF(L4+U4=0,"",L4+U4-AB4)</f>
        <v>31171</v>
      </c>
      <c r="D4" s="41">
        <f t="shared" ref="D4:F15" si="1">IF(M4+V4=0,"",M4+V4)</f>
        <v>34381</v>
      </c>
      <c r="E4" s="42">
        <f t="shared" si="1"/>
        <v>37459</v>
      </c>
      <c r="F4" s="43">
        <f t="shared" si="1"/>
        <v>71840</v>
      </c>
      <c r="G4" s="109">
        <f>IF(C4="","",C4-'H25～28'!C54)</f>
        <v>106</v>
      </c>
      <c r="H4" s="101">
        <f>IF(F4="","",F4-'H25～28'!F54)</f>
        <v>181</v>
      </c>
      <c r="I4" s="44"/>
      <c r="J4" s="127" t="s">
        <v>70</v>
      </c>
      <c r="K4" s="73" t="s">
        <v>5</v>
      </c>
      <c r="L4" s="105">
        <v>30961</v>
      </c>
      <c r="M4" s="103">
        <v>34181</v>
      </c>
      <c r="N4" s="104">
        <v>37262</v>
      </c>
      <c r="O4" s="43">
        <f>IF(OR(M4="",N4=""),"",M4+N4)</f>
        <v>71443</v>
      </c>
      <c r="P4" s="112">
        <f>IF(L4="","",L4-'H25～28'!L54)</f>
        <v>99</v>
      </c>
      <c r="Q4" s="79">
        <f>IF(O4=0,"",O4-'H25～28'!O54)</f>
        <v>169</v>
      </c>
      <c r="R4" s="44"/>
      <c r="S4" s="127" t="s">
        <v>70</v>
      </c>
      <c r="T4" s="73" t="s">
        <v>5</v>
      </c>
      <c r="U4" s="102">
        <v>328</v>
      </c>
      <c r="V4" s="103">
        <v>200</v>
      </c>
      <c r="W4" s="104">
        <v>197</v>
      </c>
      <c r="X4" s="43">
        <f>SUM(V4:W4)</f>
        <v>397</v>
      </c>
      <c r="Y4" s="112">
        <f>IF(U4="","",U4-'H25～28'!U54)</f>
        <v>11</v>
      </c>
      <c r="Z4" s="79">
        <f>IF(X4=0,"",X4-'H25～28'!X54)</f>
        <v>12</v>
      </c>
      <c r="AB4" s="114">
        <v>118</v>
      </c>
    </row>
    <row r="5" spans="1:28" s="39" customFormat="1" ht="12" x14ac:dyDescent="0.15">
      <c r="A5" s="128"/>
      <c r="B5" s="74" t="s">
        <v>6</v>
      </c>
      <c r="C5" s="68">
        <f t="shared" si="0"/>
        <v>31186</v>
      </c>
      <c r="D5" s="46">
        <f t="shared" si="1"/>
        <v>34383</v>
      </c>
      <c r="E5" s="47">
        <f t="shared" si="1"/>
        <v>37455</v>
      </c>
      <c r="F5" s="48">
        <f>IF(OR(O5="",X5=""),"",O5+X5)</f>
        <v>71838</v>
      </c>
      <c r="G5" s="110">
        <f t="shared" ref="G5:G15" si="2">IF(C5="","",C5-C4)</f>
        <v>15</v>
      </c>
      <c r="H5" s="80">
        <f>IF(F5="","",F5-F4)</f>
        <v>-2</v>
      </c>
      <c r="I5" s="44"/>
      <c r="J5" s="128"/>
      <c r="K5" s="74" t="s">
        <v>6</v>
      </c>
      <c r="L5" s="89">
        <v>30970</v>
      </c>
      <c r="M5" s="90">
        <v>34173</v>
      </c>
      <c r="N5" s="91">
        <v>37260</v>
      </c>
      <c r="O5" s="48">
        <f>IF(OR(M5="",N5=""),"",M5+N5)</f>
        <v>71433</v>
      </c>
      <c r="P5" s="112">
        <f>IF(L5="","",L5-L4)</f>
        <v>9</v>
      </c>
      <c r="Q5" s="80">
        <f>IF(O5="","",O5-O4)</f>
        <v>-10</v>
      </c>
      <c r="R5" s="44"/>
      <c r="S5" s="128"/>
      <c r="T5" s="74" t="s">
        <v>6</v>
      </c>
      <c r="U5" s="93">
        <v>335</v>
      </c>
      <c r="V5" s="90">
        <v>210</v>
      </c>
      <c r="W5" s="91">
        <v>195</v>
      </c>
      <c r="X5" s="48">
        <f t="shared" ref="X5:X15" si="3">IF(OR(V5="",W5=""),"",V5+W5)</f>
        <v>405</v>
      </c>
      <c r="Y5" s="110">
        <f>IF(U5="","",U5-U4)</f>
        <v>7</v>
      </c>
      <c r="Z5" s="80">
        <f>IF(X5="","",X5-X4)</f>
        <v>8</v>
      </c>
      <c r="AB5" s="107">
        <v>119</v>
      </c>
    </row>
    <row r="6" spans="1:28" s="39" customFormat="1" ht="12" x14ac:dyDescent="0.15">
      <c r="A6" s="128"/>
      <c r="B6" s="74" t="s">
        <v>7</v>
      </c>
      <c r="C6" s="68">
        <f t="shared" si="0"/>
        <v>31206</v>
      </c>
      <c r="D6" s="46">
        <f t="shared" si="1"/>
        <v>34398</v>
      </c>
      <c r="E6" s="47">
        <f t="shared" si="1"/>
        <v>37454</v>
      </c>
      <c r="F6" s="48">
        <f t="shared" ref="F6:F15" si="4">IF(OR(O6="",X6=""),"",O6+X6)</f>
        <v>71852</v>
      </c>
      <c r="G6" s="110">
        <f t="shared" si="2"/>
        <v>20</v>
      </c>
      <c r="H6" s="80">
        <f t="shared" ref="H6:H15" si="5">IF(F6="","",F6-F5)</f>
        <v>14</v>
      </c>
      <c r="I6" s="44"/>
      <c r="J6" s="128"/>
      <c r="K6" s="74" t="s">
        <v>7</v>
      </c>
      <c r="L6" s="89">
        <v>30993</v>
      </c>
      <c r="M6" s="90">
        <v>34188</v>
      </c>
      <c r="N6" s="91">
        <v>37264</v>
      </c>
      <c r="O6" s="48">
        <f t="shared" ref="O6:O15" si="6">IF(OR(M6="",N6=""),"",M6+N6)</f>
        <v>71452</v>
      </c>
      <c r="P6" s="112">
        <f t="shared" ref="P6:P15" si="7">IF(L6="","",L6-L5)</f>
        <v>23</v>
      </c>
      <c r="Q6" s="80">
        <f t="shared" ref="Q6:Q15" si="8">IF(O6="","",O6-O5)</f>
        <v>19</v>
      </c>
      <c r="R6" s="44"/>
      <c r="S6" s="128"/>
      <c r="T6" s="74" t="s">
        <v>7</v>
      </c>
      <c r="U6" s="93">
        <v>332</v>
      </c>
      <c r="V6" s="90">
        <v>210</v>
      </c>
      <c r="W6" s="91">
        <v>190</v>
      </c>
      <c r="X6" s="48">
        <f t="shared" si="3"/>
        <v>400</v>
      </c>
      <c r="Y6" s="110">
        <f t="shared" ref="Y6:Y15" si="9">IF(U6="","",U6-U5)</f>
        <v>-3</v>
      </c>
      <c r="Z6" s="80">
        <f t="shared" ref="Z6:Z15" si="10">IF(X6="","",X6-X5)</f>
        <v>-5</v>
      </c>
      <c r="AB6" s="107">
        <v>119</v>
      </c>
    </row>
    <row r="7" spans="1:28" s="39" customFormat="1" ht="12" x14ac:dyDescent="0.15">
      <c r="A7" s="128"/>
      <c r="B7" s="74" t="s">
        <v>8</v>
      </c>
      <c r="C7" s="68">
        <f t="shared" si="0"/>
        <v>31211</v>
      </c>
      <c r="D7" s="46">
        <f t="shared" si="1"/>
        <v>34408</v>
      </c>
      <c r="E7" s="47">
        <f t="shared" si="1"/>
        <v>37446</v>
      </c>
      <c r="F7" s="48">
        <f t="shared" si="4"/>
        <v>71854</v>
      </c>
      <c r="G7" s="110">
        <f t="shared" si="2"/>
        <v>5</v>
      </c>
      <c r="H7" s="80">
        <f t="shared" si="5"/>
        <v>2</v>
      </c>
      <c r="I7" s="44"/>
      <c r="J7" s="128"/>
      <c r="K7" s="74" t="s">
        <v>8</v>
      </c>
      <c r="L7" s="89">
        <v>30993</v>
      </c>
      <c r="M7" s="90">
        <v>34193</v>
      </c>
      <c r="N7" s="91">
        <v>37252</v>
      </c>
      <c r="O7" s="48">
        <f t="shared" si="6"/>
        <v>71445</v>
      </c>
      <c r="P7" s="112">
        <f t="shared" si="7"/>
        <v>0</v>
      </c>
      <c r="Q7" s="80">
        <f t="shared" si="8"/>
        <v>-7</v>
      </c>
      <c r="R7" s="44"/>
      <c r="S7" s="128"/>
      <c r="T7" s="74" t="s">
        <v>8</v>
      </c>
      <c r="U7" s="93">
        <v>338</v>
      </c>
      <c r="V7" s="90">
        <v>215</v>
      </c>
      <c r="W7" s="91">
        <v>194</v>
      </c>
      <c r="X7" s="48">
        <f t="shared" si="3"/>
        <v>409</v>
      </c>
      <c r="Y7" s="110">
        <f t="shared" si="9"/>
        <v>6</v>
      </c>
      <c r="Z7" s="80">
        <f t="shared" si="10"/>
        <v>9</v>
      </c>
      <c r="AB7" s="107">
        <v>120</v>
      </c>
    </row>
    <row r="8" spans="1:28" s="39" customFormat="1" ht="12" x14ac:dyDescent="0.15">
      <c r="A8" s="128"/>
      <c r="B8" s="74" t="s">
        <v>9</v>
      </c>
      <c r="C8" s="68">
        <f t="shared" si="0"/>
        <v>31235</v>
      </c>
      <c r="D8" s="46">
        <f t="shared" si="1"/>
        <v>34419</v>
      </c>
      <c r="E8" s="47">
        <f t="shared" si="1"/>
        <v>37432</v>
      </c>
      <c r="F8" s="48">
        <f t="shared" si="4"/>
        <v>71851</v>
      </c>
      <c r="G8" s="110">
        <f t="shared" si="2"/>
        <v>24</v>
      </c>
      <c r="H8" s="80">
        <f t="shared" si="5"/>
        <v>-3</v>
      </c>
      <c r="I8" s="44"/>
      <c r="J8" s="128"/>
      <c r="K8" s="74" t="s">
        <v>9</v>
      </c>
      <c r="L8" s="89">
        <v>31016</v>
      </c>
      <c r="M8" s="90">
        <v>34198</v>
      </c>
      <c r="N8" s="91">
        <v>37242</v>
      </c>
      <c r="O8" s="48">
        <f t="shared" si="6"/>
        <v>71440</v>
      </c>
      <c r="P8" s="112">
        <f t="shared" si="7"/>
        <v>23</v>
      </c>
      <c r="Q8" s="80">
        <f t="shared" si="8"/>
        <v>-5</v>
      </c>
      <c r="R8" s="44"/>
      <c r="S8" s="128"/>
      <c r="T8" s="74" t="s">
        <v>9</v>
      </c>
      <c r="U8" s="93">
        <v>340</v>
      </c>
      <c r="V8" s="90">
        <v>221</v>
      </c>
      <c r="W8" s="91">
        <v>190</v>
      </c>
      <c r="X8" s="48">
        <f t="shared" si="3"/>
        <v>411</v>
      </c>
      <c r="Y8" s="110">
        <f t="shared" si="9"/>
        <v>2</v>
      </c>
      <c r="Z8" s="80">
        <f t="shared" si="10"/>
        <v>2</v>
      </c>
      <c r="AB8" s="107">
        <v>121</v>
      </c>
    </row>
    <row r="9" spans="1:28" s="39" customFormat="1" ht="12" x14ac:dyDescent="0.15">
      <c r="A9" s="128"/>
      <c r="B9" s="74" t="s">
        <v>10</v>
      </c>
      <c r="C9" s="68">
        <f t="shared" si="0"/>
        <v>31234</v>
      </c>
      <c r="D9" s="46">
        <f t="shared" si="1"/>
        <v>34400</v>
      </c>
      <c r="E9" s="47">
        <f t="shared" si="1"/>
        <v>37450</v>
      </c>
      <c r="F9" s="48">
        <f t="shared" si="4"/>
        <v>71850</v>
      </c>
      <c r="G9" s="110">
        <f t="shared" si="2"/>
        <v>-1</v>
      </c>
      <c r="H9" s="80">
        <f t="shared" si="5"/>
        <v>-1</v>
      </c>
      <c r="I9" s="44"/>
      <c r="J9" s="128"/>
      <c r="K9" s="74" t="s">
        <v>10</v>
      </c>
      <c r="L9" s="89">
        <v>31001</v>
      </c>
      <c r="M9" s="90">
        <v>34174</v>
      </c>
      <c r="N9" s="91">
        <v>37246</v>
      </c>
      <c r="O9" s="48">
        <f t="shared" si="6"/>
        <v>71420</v>
      </c>
      <c r="P9" s="112">
        <f t="shared" si="7"/>
        <v>-15</v>
      </c>
      <c r="Q9" s="80">
        <f t="shared" si="8"/>
        <v>-20</v>
      </c>
      <c r="R9" s="44"/>
      <c r="S9" s="128"/>
      <c r="T9" s="74" t="s">
        <v>10</v>
      </c>
      <c r="U9" s="93">
        <v>355</v>
      </c>
      <c r="V9" s="90">
        <v>226</v>
      </c>
      <c r="W9" s="91">
        <v>204</v>
      </c>
      <c r="X9" s="48">
        <f t="shared" si="3"/>
        <v>430</v>
      </c>
      <c r="Y9" s="110">
        <f t="shared" si="9"/>
        <v>15</v>
      </c>
      <c r="Z9" s="80">
        <f t="shared" si="10"/>
        <v>19</v>
      </c>
      <c r="AB9" s="107">
        <v>122</v>
      </c>
    </row>
    <row r="10" spans="1:28" s="39" customFormat="1" ht="12" x14ac:dyDescent="0.15">
      <c r="A10" s="128"/>
      <c r="B10" s="74" t="s">
        <v>49</v>
      </c>
      <c r="C10" s="68">
        <f t="shared" si="0"/>
        <v>31225</v>
      </c>
      <c r="D10" s="46">
        <f t="shared" si="1"/>
        <v>34383</v>
      </c>
      <c r="E10" s="47">
        <f t="shared" si="1"/>
        <v>37480</v>
      </c>
      <c r="F10" s="48">
        <f t="shared" si="4"/>
        <v>71863</v>
      </c>
      <c r="G10" s="110">
        <f t="shared" si="2"/>
        <v>-9</v>
      </c>
      <c r="H10" s="80">
        <f t="shared" si="5"/>
        <v>13</v>
      </c>
      <c r="I10" s="44"/>
      <c r="J10" s="128"/>
      <c r="K10" s="74" t="s">
        <v>49</v>
      </c>
      <c r="L10" s="89">
        <v>30999</v>
      </c>
      <c r="M10" s="90">
        <v>34160</v>
      </c>
      <c r="N10" s="91">
        <v>37278</v>
      </c>
      <c r="O10" s="48">
        <f t="shared" si="6"/>
        <v>71438</v>
      </c>
      <c r="P10" s="112">
        <f t="shared" si="7"/>
        <v>-2</v>
      </c>
      <c r="Q10" s="80">
        <f t="shared" si="8"/>
        <v>18</v>
      </c>
      <c r="R10" s="44"/>
      <c r="S10" s="128"/>
      <c r="T10" s="74" t="s">
        <v>49</v>
      </c>
      <c r="U10" s="93">
        <v>349</v>
      </c>
      <c r="V10" s="90">
        <v>223</v>
      </c>
      <c r="W10" s="91">
        <v>202</v>
      </c>
      <c r="X10" s="48">
        <f t="shared" si="3"/>
        <v>425</v>
      </c>
      <c r="Y10" s="110">
        <f t="shared" si="9"/>
        <v>-6</v>
      </c>
      <c r="Z10" s="80">
        <f t="shared" si="10"/>
        <v>-5</v>
      </c>
      <c r="AB10" s="107">
        <v>123</v>
      </c>
    </row>
    <row r="11" spans="1:28" s="39" customFormat="1" ht="12" x14ac:dyDescent="0.15">
      <c r="A11" s="128"/>
      <c r="B11" s="74" t="s">
        <v>50</v>
      </c>
      <c r="C11" s="68">
        <f t="shared" si="0"/>
        <v>31239</v>
      </c>
      <c r="D11" s="46">
        <f t="shared" si="1"/>
        <v>34413</v>
      </c>
      <c r="E11" s="47">
        <f t="shared" si="1"/>
        <v>37476</v>
      </c>
      <c r="F11" s="48">
        <f t="shared" si="4"/>
        <v>71889</v>
      </c>
      <c r="G11" s="110">
        <f t="shared" si="2"/>
        <v>14</v>
      </c>
      <c r="H11" s="80">
        <f t="shared" si="5"/>
        <v>26</v>
      </c>
      <c r="I11" s="44"/>
      <c r="J11" s="128"/>
      <c r="K11" s="74" t="s">
        <v>50</v>
      </c>
      <c r="L11" s="89">
        <v>31017</v>
      </c>
      <c r="M11" s="90">
        <v>34189</v>
      </c>
      <c r="N11" s="91">
        <v>37276</v>
      </c>
      <c r="O11" s="48">
        <f t="shared" si="6"/>
        <v>71465</v>
      </c>
      <c r="P11" s="112">
        <f t="shared" si="7"/>
        <v>18</v>
      </c>
      <c r="Q11" s="80">
        <f t="shared" si="8"/>
        <v>27</v>
      </c>
      <c r="R11" s="44"/>
      <c r="S11" s="128"/>
      <c r="T11" s="74" t="s">
        <v>50</v>
      </c>
      <c r="U11" s="93">
        <v>349</v>
      </c>
      <c r="V11" s="90">
        <v>224</v>
      </c>
      <c r="W11" s="91">
        <v>200</v>
      </c>
      <c r="X11" s="48">
        <f t="shared" si="3"/>
        <v>424</v>
      </c>
      <c r="Y11" s="110">
        <f t="shared" si="9"/>
        <v>0</v>
      </c>
      <c r="Z11" s="80">
        <f t="shared" si="10"/>
        <v>-1</v>
      </c>
      <c r="AB11" s="107">
        <v>127</v>
      </c>
    </row>
    <row r="12" spans="1:28" s="39" customFormat="1" ht="12" x14ac:dyDescent="0.15">
      <c r="A12" s="128"/>
      <c r="B12" s="74" t="s">
        <v>51</v>
      </c>
      <c r="C12" s="68">
        <f t="shared" si="0"/>
        <v>31243</v>
      </c>
      <c r="D12" s="46">
        <f t="shared" si="1"/>
        <v>34416</v>
      </c>
      <c r="E12" s="47">
        <f t="shared" si="1"/>
        <v>37455</v>
      </c>
      <c r="F12" s="48">
        <f t="shared" si="4"/>
        <v>71871</v>
      </c>
      <c r="G12" s="110">
        <f t="shared" si="2"/>
        <v>4</v>
      </c>
      <c r="H12" s="80">
        <f t="shared" si="5"/>
        <v>-18</v>
      </c>
      <c r="I12" s="44"/>
      <c r="J12" s="128"/>
      <c r="K12" s="74" t="s">
        <v>51</v>
      </c>
      <c r="L12" s="89">
        <v>31022</v>
      </c>
      <c r="M12" s="90">
        <v>34195</v>
      </c>
      <c r="N12" s="91">
        <v>37254</v>
      </c>
      <c r="O12" s="48">
        <f t="shared" si="6"/>
        <v>71449</v>
      </c>
      <c r="P12" s="112">
        <f t="shared" si="7"/>
        <v>5</v>
      </c>
      <c r="Q12" s="80">
        <f t="shared" si="8"/>
        <v>-16</v>
      </c>
      <c r="R12" s="44"/>
      <c r="S12" s="128"/>
      <c r="T12" s="74" t="s">
        <v>51</v>
      </c>
      <c r="U12" s="93">
        <v>346</v>
      </c>
      <c r="V12" s="90">
        <v>221</v>
      </c>
      <c r="W12" s="91">
        <v>201</v>
      </c>
      <c r="X12" s="48">
        <f t="shared" si="3"/>
        <v>422</v>
      </c>
      <c r="Y12" s="110">
        <f t="shared" si="9"/>
        <v>-3</v>
      </c>
      <c r="Z12" s="80">
        <f t="shared" si="10"/>
        <v>-2</v>
      </c>
      <c r="AB12" s="107">
        <v>125</v>
      </c>
    </row>
    <row r="13" spans="1:28" s="39" customFormat="1" ht="12" x14ac:dyDescent="0.15">
      <c r="A13" s="128"/>
      <c r="B13" s="74" t="s">
        <v>14</v>
      </c>
      <c r="C13" s="68">
        <f t="shared" si="0"/>
        <v>31209</v>
      </c>
      <c r="D13" s="46">
        <f t="shared" si="1"/>
        <v>34379</v>
      </c>
      <c r="E13" s="47">
        <f t="shared" si="1"/>
        <v>37411</v>
      </c>
      <c r="F13" s="48">
        <f t="shared" si="4"/>
        <v>71790</v>
      </c>
      <c r="G13" s="110">
        <f t="shared" si="2"/>
        <v>-34</v>
      </c>
      <c r="H13" s="80">
        <f t="shared" si="5"/>
        <v>-81</v>
      </c>
      <c r="I13" s="44"/>
      <c r="J13" s="128"/>
      <c r="K13" s="74" t="s">
        <v>14</v>
      </c>
      <c r="L13" s="89">
        <v>30989</v>
      </c>
      <c r="M13" s="90">
        <v>34155</v>
      </c>
      <c r="N13" s="91">
        <v>37213</v>
      </c>
      <c r="O13" s="48">
        <f t="shared" si="6"/>
        <v>71368</v>
      </c>
      <c r="P13" s="112">
        <f t="shared" si="7"/>
        <v>-33</v>
      </c>
      <c r="Q13" s="80">
        <f t="shared" si="8"/>
        <v>-81</v>
      </c>
      <c r="R13" s="44"/>
      <c r="S13" s="128"/>
      <c r="T13" s="74" t="s">
        <v>14</v>
      </c>
      <c r="U13" s="93">
        <v>345</v>
      </c>
      <c r="V13" s="90">
        <v>224</v>
      </c>
      <c r="W13" s="91">
        <v>198</v>
      </c>
      <c r="X13" s="48">
        <f t="shared" si="3"/>
        <v>422</v>
      </c>
      <c r="Y13" s="110">
        <f t="shared" si="9"/>
        <v>-1</v>
      </c>
      <c r="Z13" s="80">
        <f t="shared" si="10"/>
        <v>0</v>
      </c>
      <c r="AB13" s="107">
        <v>125</v>
      </c>
    </row>
    <row r="14" spans="1:28" s="39" customFormat="1" ht="12" x14ac:dyDescent="0.15">
      <c r="A14" s="128"/>
      <c r="B14" s="74" t="s">
        <v>15</v>
      </c>
      <c r="C14" s="68">
        <f t="shared" si="0"/>
        <v>31209</v>
      </c>
      <c r="D14" s="46">
        <f t="shared" si="1"/>
        <v>34365</v>
      </c>
      <c r="E14" s="47">
        <f t="shared" si="1"/>
        <v>37407</v>
      </c>
      <c r="F14" s="48">
        <f t="shared" si="4"/>
        <v>71772</v>
      </c>
      <c r="G14" s="110">
        <f t="shared" si="2"/>
        <v>0</v>
      </c>
      <c r="H14" s="80">
        <f t="shared" si="5"/>
        <v>-18</v>
      </c>
      <c r="I14" s="44"/>
      <c r="J14" s="128"/>
      <c r="K14" s="74" t="s">
        <v>15</v>
      </c>
      <c r="L14" s="89">
        <v>30981</v>
      </c>
      <c r="M14" s="90">
        <v>34146</v>
      </c>
      <c r="N14" s="91">
        <v>37195</v>
      </c>
      <c r="O14" s="48">
        <f t="shared" si="6"/>
        <v>71341</v>
      </c>
      <c r="P14" s="112">
        <f t="shared" si="7"/>
        <v>-8</v>
      </c>
      <c r="Q14" s="80">
        <f t="shared" si="8"/>
        <v>-27</v>
      </c>
      <c r="R14" s="44"/>
      <c r="S14" s="128"/>
      <c r="T14" s="74" t="s">
        <v>15</v>
      </c>
      <c r="U14" s="93">
        <v>355</v>
      </c>
      <c r="V14" s="90">
        <v>219</v>
      </c>
      <c r="W14" s="91">
        <v>212</v>
      </c>
      <c r="X14" s="48">
        <f t="shared" si="3"/>
        <v>431</v>
      </c>
      <c r="Y14" s="110">
        <f t="shared" si="9"/>
        <v>10</v>
      </c>
      <c r="Z14" s="80">
        <f t="shared" si="10"/>
        <v>9</v>
      </c>
      <c r="AB14" s="107">
        <v>127</v>
      </c>
    </row>
    <row r="15" spans="1:28" s="39" customFormat="1" ht="12" x14ac:dyDescent="0.15">
      <c r="A15" s="129"/>
      <c r="B15" s="74" t="s">
        <v>16</v>
      </c>
      <c r="C15" s="68">
        <f t="shared" si="0"/>
        <v>31275</v>
      </c>
      <c r="D15" s="46">
        <f t="shared" si="1"/>
        <v>34340</v>
      </c>
      <c r="E15" s="47">
        <f t="shared" si="1"/>
        <v>37345</v>
      </c>
      <c r="F15" s="48">
        <f t="shared" si="4"/>
        <v>71685</v>
      </c>
      <c r="G15" s="110">
        <f t="shared" si="2"/>
        <v>66</v>
      </c>
      <c r="H15" s="80">
        <f t="shared" si="5"/>
        <v>-87</v>
      </c>
      <c r="I15" s="44"/>
      <c r="J15" s="129"/>
      <c r="K15" s="74" t="s">
        <v>16</v>
      </c>
      <c r="L15" s="89">
        <v>31020</v>
      </c>
      <c r="M15" s="90">
        <v>34101</v>
      </c>
      <c r="N15" s="91">
        <v>37124</v>
      </c>
      <c r="O15" s="48">
        <f t="shared" si="6"/>
        <v>71225</v>
      </c>
      <c r="P15" s="112">
        <f t="shared" si="7"/>
        <v>39</v>
      </c>
      <c r="Q15" s="80">
        <f t="shared" si="8"/>
        <v>-116</v>
      </c>
      <c r="R15" s="44"/>
      <c r="S15" s="129"/>
      <c r="T15" s="74" t="s">
        <v>16</v>
      </c>
      <c r="U15" s="93">
        <v>380</v>
      </c>
      <c r="V15" s="90">
        <v>239</v>
      </c>
      <c r="W15" s="91">
        <v>221</v>
      </c>
      <c r="X15" s="48">
        <f t="shared" si="3"/>
        <v>460</v>
      </c>
      <c r="Y15" s="110">
        <f t="shared" si="9"/>
        <v>25</v>
      </c>
      <c r="Z15" s="80">
        <f t="shared" si="10"/>
        <v>29</v>
      </c>
      <c r="AB15" s="107">
        <v>125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IF(C15="","",C15-'H25～28'!C54)</f>
        <v>210</v>
      </c>
      <c r="D16" s="50">
        <f>IF(D15="","",D15-'H25～28'!D54)</f>
        <v>41</v>
      </c>
      <c r="E16" s="51">
        <f>IF(E15="","",E15-'H25～28'!E54)</f>
        <v>-15</v>
      </c>
      <c r="F16" s="52">
        <f>IF(F15="","",F15-'H25～28'!F54)</f>
        <v>26</v>
      </c>
      <c r="G16" s="111"/>
      <c r="H16" s="81"/>
      <c r="I16" s="53"/>
      <c r="J16" s="130" t="s">
        <v>62</v>
      </c>
      <c r="K16" s="131"/>
      <c r="L16" s="49">
        <f>IF(L15="","",L15-'H25～28'!L54)</f>
        <v>158</v>
      </c>
      <c r="M16" s="50">
        <f>IF(M15="","",M15-'H25～28'!M54)</f>
        <v>-3</v>
      </c>
      <c r="N16" s="51">
        <f>IF(N15="","",N15-'H25～28'!N54)</f>
        <v>-46</v>
      </c>
      <c r="O16" s="52">
        <f>IF(O15="","",O15-'H25～28'!O54)</f>
        <v>-49</v>
      </c>
      <c r="P16" s="111"/>
      <c r="Q16" s="81"/>
      <c r="R16" s="53"/>
      <c r="S16" s="130" t="s">
        <v>62</v>
      </c>
      <c r="T16" s="131"/>
      <c r="U16" s="49">
        <f>IF(U15="","",U15-'H25～28'!U54)</f>
        <v>63</v>
      </c>
      <c r="V16" s="50">
        <f>IF(V15="","",V15-'H25～28'!V54)</f>
        <v>44</v>
      </c>
      <c r="W16" s="51">
        <f>IF(W15="","",W15-'H25～28'!W54)</f>
        <v>31</v>
      </c>
      <c r="X16" s="52">
        <f>IF(X15="","",X15-'H25～28'!X54)</f>
        <v>75</v>
      </c>
      <c r="Y16" s="111"/>
      <c r="Z16" s="81"/>
      <c r="AB16" s="113"/>
    </row>
    <row r="17" spans="1:28" s="39" customFormat="1" ht="12" customHeight="1" x14ac:dyDescent="0.15">
      <c r="A17" s="132" t="s">
        <v>71</v>
      </c>
      <c r="B17" s="75" t="s">
        <v>5</v>
      </c>
      <c r="C17" s="70">
        <f t="shared" ref="C17:C28" si="11">IF(L17+U17=0,"",L17+U17-AB17)</f>
        <v>31360</v>
      </c>
      <c r="D17" s="56">
        <f t="shared" ref="D17:E28" si="12">IF(M17+V17=0,"",M17+V17)</f>
        <v>34389</v>
      </c>
      <c r="E17" s="57">
        <f t="shared" si="12"/>
        <v>37411</v>
      </c>
      <c r="F17" s="43">
        <f>IF(OR(O17="",X17=""),"",O17+X17)</f>
        <v>71800</v>
      </c>
      <c r="G17" s="112">
        <f>IF(C17="","",C17-C15)</f>
        <v>85</v>
      </c>
      <c r="H17" s="79">
        <f>IF(F17="","",F17-F15)</f>
        <v>115</v>
      </c>
      <c r="I17" s="44"/>
      <c r="J17" s="132" t="s">
        <v>71</v>
      </c>
      <c r="K17" s="75" t="s">
        <v>5</v>
      </c>
      <c r="L17" s="86">
        <v>31099</v>
      </c>
      <c r="M17" s="87">
        <v>34148</v>
      </c>
      <c r="N17" s="88">
        <v>37183</v>
      </c>
      <c r="O17" s="48">
        <f t="shared" ref="O17:O28" si="13">IF(OR(M17="",N17=""),"",M17+N17)</f>
        <v>71331</v>
      </c>
      <c r="P17" s="112">
        <f>IF(L17="","",L17-L15)</f>
        <v>79</v>
      </c>
      <c r="Q17" s="79">
        <f>IF(O17="","",O17-O15)</f>
        <v>106</v>
      </c>
      <c r="R17" s="44"/>
      <c r="S17" s="132" t="s">
        <v>71</v>
      </c>
      <c r="T17" s="75" t="s">
        <v>5</v>
      </c>
      <c r="U17" s="92">
        <v>386</v>
      </c>
      <c r="V17" s="87">
        <v>241</v>
      </c>
      <c r="W17" s="88">
        <v>228</v>
      </c>
      <c r="X17" s="58">
        <f t="shared" ref="X17:X28" si="14">IF(OR(V17="",W17=""),"",V17+W17)</f>
        <v>469</v>
      </c>
      <c r="Y17" s="112">
        <f>IF(U17="","",U17-U15)</f>
        <v>6</v>
      </c>
      <c r="Z17" s="79">
        <f>IF(X17="","",X17-X15)</f>
        <v>9</v>
      </c>
      <c r="AB17" s="107">
        <v>125</v>
      </c>
    </row>
    <row r="18" spans="1:28" s="39" customFormat="1" ht="12" x14ac:dyDescent="0.15">
      <c r="A18" s="128"/>
      <c r="B18" s="74" t="s">
        <v>6</v>
      </c>
      <c r="C18" s="68">
        <f t="shared" si="11"/>
        <v>31379</v>
      </c>
      <c r="D18" s="46">
        <f t="shared" si="12"/>
        <v>34380</v>
      </c>
      <c r="E18" s="47">
        <f t="shared" si="12"/>
        <v>37407</v>
      </c>
      <c r="F18" s="48">
        <f>IF(OR(O18="",X18=""),"",O18+X18)</f>
        <v>71787</v>
      </c>
      <c r="G18" s="110">
        <f t="shared" ref="G18:G28" si="15">IF(C18="","",C18-C17)</f>
        <v>19</v>
      </c>
      <c r="H18" s="80">
        <f>IF(F18="","",F18-F17)</f>
        <v>-13</v>
      </c>
      <c r="I18" s="44"/>
      <c r="J18" s="128"/>
      <c r="K18" s="74" t="s">
        <v>6</v>
      </c>
      <c r="L18" s="89">
        <v>31122</v>
      </c>
      <c r="M18" s="90">
        <v>34143</v>
      </c>
      <c r="N18" s="91">
        <v>37179</v>
      </c>
      <c r="O18" s="48">
        <f t="shared" si="13"/>
        <v>71322</v>
      </c>
      <c r="P18" s="110">
        <f t="shared" ref="P18:P28" si="16">IF(L18="","",L18-L17)</f>
        <v>23</v>
      </c>
      <c r="Q18" s="80">
        <f t="shared" ref="Q18:Q28" si="17">IF(O18="","",O18-O17)</f>
        <v>-9</v>
      </c>
      <c r="R18" s="44"/>
      <c r="S18" s="128"/>
      <c r="T18" s="74" t="s">
        <v>6</v>
      </c>
      <c r="U18" s="93">
        <v>382</v>
      </c>
      <c r="V18" s="90">
        <v>237</v>
      </c>
      <c r="W18" s="91">
        <v>228</v>
      </c>
      <c r="X18" s="48">
        <f t="shared" si="14"/>
        <v>465</v>
      </c>
      <c r="Y18" s="110">
        <f t="shared" ref="Y18:Y28" si="18">IF(U18="","",U18-U17)</f>
        <v>-4</v>
      </c>
      <c r="Z18" s="80">
        <f t="shared" ref="Z18:Z28" si="19">IF(X18="","",X18-X17)</f>
        <v>-4</v>
      </c>
      <c r="AB18" s="107">
        <v>125</v>
      </c>
    </row>
    <row r="19" spans="1:28" s="39" customFormat="1" ht="12" x14ac:dyDescent="0.15">
      <c r="A19" s="128"/>
      <c r="B19" s="74" t="s">
        <v>7</v>
      </c>
      <c r="C19" s="68">
        <f t="shared" si="11"/>
        <v>31421</v>
      </c>
      <c r="D19" s="46">
        <f t="shared" si="12"/>
        <v>34385</v>
      </c>
      <c r="E19" s="47">
        <f t="shared" si="12"/>
        <v>37405</v>
      </c>
      <c r="F19" s="48">
        <f t="shared" ref="F19:F28" si="20">IF(OR(O19="",X19=""),"",O19+X19)</f>
        <v>71790</v>
      </c>
      <c r="G19" s="110">
        <f t="shared" si="15"/>
        <v>42</v>
      </c>
      <c r="H19" s="80">
        <f t="shared" ref="H19:H28" si="21">IF(F19="","",F19-F18)</f>
        <v>3</v>
      </c>
      <c r="I19" s="44"/>
      <c r="J19" s="128"/>
      <c r="K19" s="74" t="s">
        <v>7</v>
      </c>
      <c r="L19" s="89">
        <v>31172</v>
      </c>
      <c r="M19" s="90">
        <v>34154</v>
      </c>
      <c r="N19" s="91">
        <v>37181</v>
      </c>
      <c r="O19" s="48">
        <f t="shared" si="13"/>
        <v>71335</v>
      </c>
      <c r="P19" s="110">
        <f t="shared" si="16"/>
        <v>50</v>
      </c>
      <c r="Q19" s="80">
        <f t="shared" si="17"/>
        <v>13</v>
      </c>
      <c r="R19" s="44"/>
      <c r="S19" s="128"/>
      <c r="T19" s="74" t="s">
        <v>7</v>
      </c>
      <c r="U19" s="93">
        <v>374</v>
      </c>
      <c r="V19" s="90">
        <v>231</v>
      </c>
      <c r="W19" s="91">
        <v>224</v>
      </c>
      <c r="X19" s="48">
        <f t="shared" si="14"/>
        <v>455</v>
      </c>
      <c r="Y19" s="110">
        <f t="shared" si="18"/>
        <v>-8</v>
      </c>
      <c r="Z19" s="80">
        <f t="shared" si="19"/>
        <v>-10</v>
      </c>
      <c r="AB19" s="107">
        <v>125</v>
      </c>
    </row>
    <row r="20" spans="1:28" s="39" customFormat="1" ht="12" x14ac:dyDescent="0.15">
      <c r="A20" s="128"/>
      <c r="B20" s="74" t="s">
        <v>8</v>
      </c>
      <c r="C20" s="68">
        <f t="shared" si="11"/>
        <v>31446</v>
      </c>
      <c r="D20" s="46">
        <f t="shared" si="12"/>
        <v>34369</v>
      </c>
      <c r="E20" s="47">
        <f t="shared" si="12"/>
        <v>37404</v>
      </c>
      <c r="F20" s="48">
        <f t="shared" si="20"/>
        <v>71773</v>
      </c>
      <c r="G20" s="110">
        <f t="shared" si="15"/>
        <v>25</v>
      </c>
      <c r="H20" s="80">
        <f t="shared" si="21"/>
        <v>-17</v>
      </c>
      <c r="I20" s="44"/>
      <c r="J20" s="128"/>
      <c r="K20" s="74" t="s">
        <v>8</v>
      </c>
      <c r="L20" s="89">
        <v>31202</v>
      </c>
      <c r="M20" s="90">
        <v>34143</v>
      </c>
      <c r="N20" s="91">
        <v>37179</v>
      </c>
      <c r="O20" s="48">
        <f t="shared" si="13"/>
        <v>71322</v>
      </c>
      <c r="P20" s="110">
        <f t="shared" si="16"/>
        <v>30</v>
      </c>
      <c r="Q20" s="80">
        <f t="shared" si="17"/>
        <v>-13</v>
      </c>
      <c r="R20" s="44"/>
      <c r="S20" s="128"/>
      <c r="T20" s="74" t="s">
        <v>8</v>
      </c>
      <c r="U20" s="93">
        <v>370</v>
      </c>
      <c r="V20" s="90">
        <v>226</v>
      </c>
      <c r="W20" s="91">
        <v>225</v>
      </c>
      <c r="X20" s="48">
        <f t="shared" si="14"/>
        <v>451</v>
      </c>
      <c r="Y20" s="110">
        <f t="shared" si="18"/>
        <v>-4</v>
      </c>
      <c r="Z20" s="80">
        <f t="shared" si="19"/>
        <v>-4</v>
      </c>
      <c r="AB20" s="107">
        <v>126</v>
      </c>
    </row>
    <row r="21" spans="1:28" s="39" customFormat="1" ht="12" x14ac:dyDescent="0.15">
      <c r="A21" s="128"/>
      <c r="B21" s="74" t="s">
        <v>9</v>
      </c>
      <c r="C21" s="68">
        <f t="shared" si="11"/>
        <v>31464</v>
      </c>
      <c r="D21" s="46">
        <f t="shared" si="12"/>
        <v>34380</v>
      </c>
      <c r="E21" s="47">
        <f t="shared" si="12"/>
        <v>37418</v>
      </c>
      <c r="F21" s="48">
        <f t="shared" si="20"/>
        <v>71798</v>
      </c>
      <c r="G21" s="110">
        <f t="shared" si="15"/>
        <v>18</v>
      </c>
      <c r="H21" s="80">
        <f t="shared" si="21"/>
        <v>25</v>
      </c>
      <c r="I21" s="44"/>
      <c r="J21" s="128"/>
      <c r="K21" s="74" t="s">
        <v>9</v>
      </c>
      <c r="L21" s="89">
        <v>31225</v>
      </c>
      <c r="M21" s="90">
        <v>34152</v>
      </c>
      <c r="N21" s="91">
        <v>37200</v>
      </c>
      <c r="O21" s="48">
        <f t="shared" si="13"/>
        <v>71352</v>
      </c>
      <c r="P21" s="110">
        <f t="shared" si="16"/>
        <v>23</v>
      </c>
      <c r="Q21" s="80">
        <f t="shared" si="17"/>
        <v>30</v>
      </c>
      <c r="R21" s="44"/>
      <c r="S21" s="128"/>
      <c r="T21" s="74" t="s">
        <v>9</v>
      </c>
      <c r="U21" s="93">
        <v>366</v>
      </c>
      <c r="V21" s="90">
        <v>228</v>
      </c>
      <c r="W21" s="91">
        <v>218</v>
      </c>
      <c r="X21" s="48">
        <f t="shared" si="14"/>
        <v>446</v>
      </c>
      <c r="Y21" s="110">
        <f t="shared" si="18"/>
        <v>-4</v>
      </c>
      <c r="Z21" s="80">
        <f t="shared" si="19"/>
        <v>-5</v>
      </c>
      <c r="AB21" s="107">
        <v>127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31488</v>
      </c>
      <c r="D22" s="46">
        <f t="shared" si="12"/>
        <v>34379</v>
      </c>
      <c r="E22" s="47">
        <f t="shared" si="12"/>
        <v>37410</v>
      </c>
      <c r="F22" s="48">
        <f>IF(OR(O22="",X22=""),"",O22+X22)</f>
        <v>71789</v>
      </c>
      <c r="G22" s="110">
        <f t="shared" si="15"/>
        <v>24</v>
      </c>
      <c r="H22" s="80">
        <f t="shared" si="21"/>
        <v>-9</v>
      </c>
      <c r="I22" s="44"/>
      <c r="J22" s="128"/>
      <c r="K22" s="74" t="s">
        <v>10</v>
      </c>
      <c r="L22" s="89">
        <v>31236</v>
      </c>
      <c r="M22" s="90">
        <v>34152</v>
      </c>
      <c r="N22" s="91">
        <v>37178</v>
      </c>
      <c r="O22" s="48">
        <f t="shared" si="13"/>
        <v>71330</v>
      </c>
      <c r="P22" s="110">
        <f t="shared" si="16"/>
        <v>11</v>
      </c>
      <c r="Q22" s="80">
        <f t="shared" si="17"/>
        <v>-22</v>
      </c>
      <c r="R22" s="44"/>
      <c r="S22" s="128"/>
      <c r="T22" s="74" t="s">
        <v>10</v>
      </c>
      <c r="U22" s="93">
        <v>378</v>
      </c>
      <c r="V22" s="90">
        <v>227</v>
      </c>
      <c r="W22" s="91">
        <v>232</v>
      </c>
      <c r="X22" s="48">
        <f t="shared" si="14"/>
        <v>459</v>
      </c>
      <c r="Y22" s="110">
        <f t="shared" si="18"/>
        <v>12</v>
      </c>
      <c r="Z22" s="80">
        <f t="shared" si="19"/>
        <v>13</v>
      </c>
      <c r="AB22" s="107">
        <v>126</v>
      </c>
    </row>
    <row r="23" spans="1:28" s="39" customFormat="1" ht="12" x14ac:dyDescent="0.15">
      <c r="A23" s="128"/>
      <c r="B23" s="74" t="s">
        <v>49</v>
      </c>
      <c r="C23" s="68">
        <f t="shared" si="11"/>
        <v>31523</v>
      </c>
      <c r="D23" s="46">
        <f t="shared" si="12"/>
        <v>34391</v>
      </c>
      <c r="E23" s="47">
        <f t="shared" si="12"/>
        <v>37439</v>
      </c>
      <c r="F23" s="48">
        <f t="shared" si="20"/>
        <v>71830</v>
      </c>
      <c r="G23" s="110">
        <f t="shared" si="15"/>
        <v>35</v>
      </c>
      <c r="H23" s="80">
        <f t="shared" si="21"/>
        <v>41</v>
      </c>
      <c r="I23" s="44"/>
      <c r="J23" s="128"/>
      <c r="K23" s="74" t="s">
        <v>49</v>
      </c>
      <c r="L23" s="89">
        <v>31276</v>
      </c>
      <c r="M23" s="90">
        <v>34169</v>
      </c>
      <c r="N23" s="91">
        <v>37211</v>
      </c>
      <c r="O23" s="48">
        <f t="shared" si="13"/>
        <v>71380</v>
      </c>
      <c r="P23" s="110">
        <f t="shared" si="16"/>
        <v>40</v>
      </c>
      <c r="Q23" s="80">
        <f t="shared" si="17"/>
        <v>50</v>
      </c>
      <c r="R23" s="44"/>
      <c r="S23" s="128"/>
      <c r="T23" s="74" t="s">
        <v>49</v>
      </c>
      <c r="U23" s="93">
        <v>373</v>
      </c>
      <c r="V23" s="90">
        <v>222</v>
      </c>
      <c r="W23" s="91">
        <v>228</v>
      </c>
      <c r="X23" s="48">
        <f t="shared" si="14"/>
        <v>450</v>
      </c>
      <c r="Y23" s="110">
        <f t="shared" si="18"/>
        <v>-5</v>
      </c>
      <c r="Z23" s="80">
        <f t="shared" si="19"/>
        <v>-9</v>
      </c>
      <c r="AB23" s="107">
        <v>126</v>
      </c>
    </row>
    <row r="24" spans="1:28" s="39" customFormat="1" ht="12" x14ac:dyDescent="0.15">
      <c r="A24" s="128"/>
      <c r="B24" s="74" t="s">
        <v>50</v>
      </c>
      <c r="C24" s="68">
        <f t="shared" si="11"/>
        <v>31556</v>
      </c>
      <c r="D24" s="46">
        <f t="shared" si="12"/>
        <v>34408</v>
      </c>
      <c r="E24" s="47">
        <f t="shared" si="12"/>
        <v>37435</v>
      </c>
      <c r="F24" s="48">
        <f t="shared" si="20"/>
        <v>71843</v>
      </c>
      <c r="G24" s="110">
        <f t="shared" si="15"/>
        <v>33</v>
      </c>
      <c r="H24" s="80">
        <f t="shared" si="21"/>
        <v>13</v>
      </c>
      <c r="I24" s="44"/>
      <c r="J24" s="128"/>
      <c r="K24" s="74" t="s">
        <v>50</v>
      </c>
      <c r="L24" s="89">
        <v>31303</v>
      </c>
      <c r="M24" s="90">
        <v>34184</v>
      </c>
      <c r="N24" s="91">
        <v>37204</v>
      </c>
      <c r="O24" s="48">
        <f t="shared" si="13"/>
        <v>71388</v>
      </c>
      <c r="P24" s="110">
        <f t="shared" si="16"/>
        <v>27</v>
      </c>
      <c r="Q24" s="80">
        <f t="shared" si="17"/>
        <v>8</v>
      </c>
      <c r="R24" s="44"/>
      <c r="S24" s="128"/>
      <c r="T24" s="74" t="s">
        <v>50</v>
      </c>
      <c r="U24" s="93">
        <v>378</v>
      </c>
      <c r="V24" s="90">
        <v>224</v>
      </c>
      <c r="W24" s="91">
        <v>231</v>
      </c>
      <c r="X24" s="48">
        <f t="shared" si="14"/>
        <v>455</v>
      </c>
      <c r="Y24" s="110">
        <f t="shared" si="18"/>
        <v>5</v>
      </c>
      <c r="Z24" s="80">
        <f t="shared" si="19"/>
        <v>5</v>
      </c>
      <c r="AB24" s="107">
        <v>125</v>
      </c>
    </row>
    <row r="25" spans="1:28" s="39" customFormat="1" ht="12" x14ac:dyDescent="0.15">
      <c r="A25" s="128"/>
      <c r="B25" s="74" t="s">
        <v>51</v>
      </c>
      <c r="C25" s="68">
        <f t="shared" si="11"/>
        <v>31539</v>
      </c>
      <c r="D25" s="46">
        <f t="shared" si="12"/>
        <v>34383</v>
      </c>
      <c r="E25" s="47">
        <f t="shared" si="12"/>
        <v>37395</v>
      </c>
      <c r="F25" s="48">
        <f t="shared" si="20"/>
        <v>71778</v>
      </c>
      <c r="G25" s="110">
        <f t="shared" si="15"/>
        <v>-17</v>
      </c>
      <c r="H25" s="80">
        <f t="shared" si="21"/>
        <v>-65</v>
      </c>
      <c r="I25" s="44"/>
      <c r="J25" s="128"/>
      <c r="K25" s="74" t="s">
        <v>51</v>
      </c>
      <c r="L25" s="89">
        <v>31284</v>
      </c>
      <c r="M25" s="90">
        <v>34158</v>
      </c>
      <c r="N25" s="91">
        <v>37162</v>
      </c>
      <c r="O25" s="48">
        <f t="shared" si="13"/>
        <v>71320</v>
      </c>
      <c r="P25" s="110">
        <f t="shared" si="16"/>
        <v>-19</v>
      </c>
      <c r="Q25" s="80">
        <f t="shared" si="17"/>
        <v>-68</v>
      </c>
      <c r="R25" s="44"/>
      <c r="S25" s="128"/>
      <c r="T25" s="74" t="s">
        <v>51</v>
      </c>
      <c r="U25" s="93">
        <v>381</v>
      </c>
      <c r="V25" s="90">
        <v>225</v>
      </c>
      <c r="W25" s="91">
        <v>233</v>
      </c>
      <c r="X25" s="48">
        <f t="shared" si="14"/>
        <v>458</v>
      </c>
      <c r="Y25" s="110">
        <f t="shared" si="18"/>
        <v>3</v>
      </c>
      <c r="Z25" s="80">
        <f t="shared" si="19"/>
        <v>3</v>
      </c>
      <c r="AB25" s="107">
        <v>126</v>
      </c>
    </row>
    <row r="26" spans="1:28" s="39" customFormat="1" ht="12" x14ac:dyDescent="0.15">
      <c r="A26" s="128"/>
      <c r="B26" s="74" t="s">
        <v>14</v>
      </c>
      <c r="C26" s="68">
        <f t="shared" si="11"/>
        <v>31544</v>
      </c>
      <c r="D26" s="46">
        <f t="shared" si="12"/>
        <v>34404</v>
      </c>
      <c r="E26" s="47">
        <f t="shared" si="12"/>
        <v>37389</v>
      </c>
      <c r="F26" s="48">
        <f t="shared" si="20"/>
        <v>71793</v>
      </c>
      <c r="G26" s="110">
        <f t="shared" si="15"/>
        <v>5</v>
      </c>
      <c r="H26" s="80">
        <f t="shared" si="21"/>
        <v>15</v>
      </c>
      <c r="I26" s="44"/>
      <c r="J26" s="128"/>
      <c r="K26" s="74" t="s">
        <v>14</v>
      </c>
      <c r="L26" s="89">
        <v>31287</v>
      </c>
      <c r="M26" s="90">
        <v>34174</v>
      </c>
      <c r="N26" s="91">
        <v>37157</v>
      </c>
      <c r="O26" s="48">
        <f t="shared" si="13"/>
        <v>71331</v>
      </c>
      <c r="P26" s="110">
        <f t="shared" si="16"/>
        <v>3</v>
      </c>
      <c r="Q26" s="80">
        <f t="shared" si="17"/>
        <v>11</v>
      </c>
      <c r="R26" s="44"/>
      <c r="S26" s="128"/>
      <c r="T26" s="74" t="s">
        <v>14</v>
      </c>
      <c r="U26" s="93">
        <v>384</v>
      </c>
      <c r="V26" s="90">
        <v>230</v>
      </c>
      <c r="W26" s="91">
        <v>232</v>
      </c>
      <c r="X26" s="48">
        <f t="shared" si="14"/>
        <v>462</v>
      </c>
      <c r="Y26" s="110">
        <f t="shared" si="18"/>
        <v>3</v>
      </c>
      <c r="Z26" s="80">
        <f t="shared" si="19"/>
        <v>4</v>
      </c>
      <c r="AB26" s="107">
        <v>127</v>
      </c>
    </row>
    <row r="27" spans="1:28" s="39" customFormat="1" ht="12" x14ac:dyDescent="0.15">
      <c r="A27" s="128"/>
      <c r="B27" s="74" t="s">
        <v>15</v>
      </c>
      <c r="C27" s="68">
        <f t="shared" si="11"/>
        <v>31513</v>
      </c>
      <c r="D27" s="46">
        <f t="shared" si="12"/>
        <v>34384</v>
      </c>
      <c r="E27" s="47">
        <f t="shared" si="12"/>
        <v>37340</v>
      </c>
      <c r="F27" s="48">
        <f t="shared" si="20"/>
        <v>71724</v>
      </c>
      <c r="G27" s="110">
        <f t="shared" si="15"/>
        <v>-31</v>
      </c>
      <c r="H27" s="80">
        <f t="shared" si="21"/>
        <v>-69</v>
      </c>
      <c r="I27" s="44"/>
      <c r="J27" s="128"/>
      <c r="K27" s="74" t="s">
        <v>15</v>
      </c>
      <c r="L27" s="89">
        <v>31265</v>
      </c>
      <c r="M27" s="90">
        <v>34159</v>
      </c>
      <c r="N27" s="91">
        <v>37116</v>
      </c>
      <c r="O27" s="48">
        <f t="shared" si="13"/>
        <v>71275</v>
      </c>
      <c r="P27" s="110">
        <f t="shared" si="16"/>
        <v>-22</v>
      </c>
      <c r="Q27" s="80">
        <f t="shared" si="17"/>
        <v>-56</v>
      </c>
      <c r="R27" s="44"/>
      <c r="S27" s="128"/>
      <c r="T27" s="74" t="s">
        <v>15</v>
      </c>
      <c r="U27" s="93">
        <v>375</v>
      </c>
      <c r="V27" s="90">
        <v>225</v>
      </c>
      <c r="W27" s="91">
        <v>224</v>
      </c>
      <c r="X27" s="48">
        <f t="shared" si="14"/>
        <v>449</v>
      </c>
      <c r="Y27" s="110">
        <f t="shared" si="18"/>
        <v>-9</v>
      </c>
      <c r="Z27" s="80">
        <f t="shared" si="19"/>
        <v>-13</v>
      </c>
      <c r="AB27" s="107">
        <v>127</v>
      </c>
    </row>
    <row r="28" spans="1:28" s="39" customFormat="1" ht="12" x14ac:dyDescent="0.15">
      <c r="A28" s="129"/>
      <c r="B28" s="74" t="s">
        <v>16</v>
      </c>
      <c r="C28" s="68">
        <f t="shared" si="11"/>
        <v>31602</v>
      </c>
      <c r="D28" s="46">
        <f t="shared" si="12"/>
        <v>34314</v>
      </c>
      <c r="E28" s="47">
        <f t="shared" si="12"/>
        <v>37284</v>
      </c>
      <c r="F28" s="48">
        <f t="shared" si="20"/>
        <v>71598</v>
      </c>
      <c r="G28" s="110">
        <f t="shared" si="15"/>
        <v>89</v>
      </c>
      <c r="H28" s="80">
        <f t="shared" si="21"/>
        <v>-126</v>
      </c>
      <c r="I28" s="44"/>
      <c r="J28" s="129"/>
      <c r="K28" s="74" t="s">
        <v>16</v>
      </c>
      <c r="L28" s="89">
        <v>31341</v>
      </c>
      <c r="M28" s="90">
        <v>34084</v>
      </c>
      <c r="N28" s="91">
        <v>37052</v>
      </c>
      <c r="O28" s="48">
        <f t="shared" si="13"/>
        <v>71136</v>
      </c>
      <c r="P28" s="110">
        <f t="shared" si="16"/>
        <v>76</v>
      </c>
      <c r="Q28" s="80">
        <f t="shared" si="17"/>
        <v>-139</v>
      </c>
      <c r="R28" s="44"/>
      <c r="S28" s="129"/>
      <c r="T28" s="74" t="s">
        <v>16</v>
      </c>
      <c r="U28" s="93">
        <v>389</v>
      </c>
      <c r="V28" s="90">
        <v>230</v>
      </c>
      <c r="W28" s="91">
        <v>232</v>
      </c>
      <c r="X28" s="48">
        <f t="shared" si="14"/>
        <v>462</v>
      </c>
      <c r="Y28" s="110">
        <f t="shared" si="18"/>
        <v>14</v>
      </c>
      <c r="Z28" s="80">
        <f t="shared" si="19"/>
        <v>13</v>
      </c>
      <c r="AB28" s="107">
        <v>128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327</v>
      </c>
      <c r="D29" s="50">
        <f>IF(D28="","",D28-D15)</f>
        <v>-26</v>
      </c>
      <c r="E29" s="51">
        <f>IF(E28="","",E28-E15)</f>
        <v>-61</v>
      </c>
      <c r="F29" s="52">
        <f>IF(F28="","",F28-F15)</f>
        <v>-87</v>
      </c>
      <c r="G29" s="111"/>
      <c r="H29" s="81"/>
      <c r="I29" s="53"/>
      <c r="J29" s="130" t="s">
        <v>62</v>
      </c>
      <c r="K29" s="131"/>
      <c r="L29" s="49">
        <f>IF(L28="","",L28-L15)</f>
        <v>321</v>
      </c>
      <c r="M29" s="50">
        <f>IF(M28="","",M28-M15)</f>
        <v>-17</v>
      </c>
      <c r="N29" s="51">
        <f>IF(N28="","",N28-N15)</f>
        <v>-72</v>
      </c>
      <c r="O29" s="52">
        <f>IF(O28="","",O28-O15)</f>
        <v>-89</v>
      </c>
      <c r="P29" s="111"/>
      <c r="Q29" s="81"/>
      <c r="R29" s="53"/>
      <c r="S29" s="130" t="s">
        <v>62</v>
      </c>
      <c r="T29" s="131"/>
      <c r="U29" s="49">
        <f>IF(U28="","",U28-U15)</f>
        <v>9</v>
      </c>
      <c r="V29" s="50">
        <f>IF(V28="","",V28-V15)</f>
        <v>-9</v>
      </c>
      <c r="W29" s="51">
        <f>IF(W28="","",W28-W15)</f>
        <v>11</v>
      </c>
      <c r="X29" s="52">
        <f>IF(X28="","",X28-X15)</f>
        <v>2</v>
      </c>
      <c r="Y29" s="111"/>
      <c r="Z29" s="81"/>
      <c r="AB29" s="113"/>
    </row>
    <row r="30" spans="1:28" s="39" customFormat="1" ht="12" customHeight="1" x14ac:dyDescent="0.15">
      <c r="A30" s="132" t="s">
        <v>72</v>
      </c>
      <c r="B30" s="75" t="s">
        <v>5</v>
      </c>
      <c r="C30" s="116">
        <f t="shared" ref="C30:C41" si="22">IF(L30+U30=0,"",L30+U30-AB30)</f>
        <v>31720</v>
      </c>
      <c r="D30" s="117">
        <f t="shared" ref="D30:E41" si="23">IF(M30+V30=0,"",M30+V30)</f>
        <v>34416</v>
      </c>
      <c r="E30" s="118">
        <f t="shared" si="23"/>
        <v>37377</v>
      </c>
      <c r="F30" s="119">
        <f>IF(OR(O30="",X30=""),"",O30+X30)</f>
        <v>71793</v>
      </c>
      <c r="G30" s="112">
        <f>IF(C30="","",C30-C28)</f>
        <v>118</v>
      </c>
      <c r="H30" s="79">
        <f>IF(F30="","",F30-F28)</f>
        <v>195</v>
      </c>
      <c r="I30" s="44"/>
      <c r="J30" s="132" t="s">
        <v>72</v>
      </c>
      <c r="K30" s="75" t="s">
        <v>5</v>
      </c>
      <c r="L30" s="86">
        <v>31442</v>
      </c>
      <c r="M30" s="87">
        <v>34177</v>
      </c>
      <c r="N30" s="88">
        <v>37138</v>
      </c>
      <c r="O30" s="48">
        <f t="shared" ref="O30:O41" si="24">IF(OR(M30="",N30=""),"",M30+N30)</f>
        <v>71315</v>
      </c>
      <c r="P30" s="112">
        <f>IF(L30="","",L30-L28)</f>
        <v>101</v>
      </c>
      <c r="Q30" s="79">
        <f>IF(O30="","",O30-O28)</f>
        <v>179</v>
      </c>
      <c r="R30" s="44"/>
      <c r="S30" s="132" t="s">
        <v>72</v>
      </c>
      <c r="T30" s="75" t="s">
        <v>5</v>
      </c>
      <c r="U30" s="92">
        <v>407</v>
      </c>
      <c r="V30" s="87">
        <v>239</v>
      </c>
      <c r="W30" s="88">
        <v>239</v>
      </c>
      <c r="X30" s="48">
        <v>478</v>
      </c>
      <c r="Y30" s="112">
        <f>IF(U30="","",U30-U28)</f>
        <v>18</v>
      </c>
      <c r="Z30" s="79">
        <f>IF(X30="","",X30-X28)</f>
        <v>16</v>
      </c>
      <c r="AB30" s="107">
        <v>129</v>
      </c>
    </row>
    <row r="31" spans="1:28" s="39" customFormat="1" ht="12" x14ac:dyDescent="0.15">
      <c r="A31" s="128"/>
      <c r="B31" s="74" t="s">
        <v>6</v>
      </c>
      <c r="C31" s="45">
        <f t="shared" ref="C31" si="25">IF(L31+U31=0,"",L31+U31-AB31)</f>
        <v>31761</v>
      </c>
      <c r="D31" s="46">
        <f t="shared" ref="D31" si="26">IF(M31+V31=0,"",M31+V31)</f>
        <v>34454</v>
      </c>
      <c r="E31" s="47">
        <f t="shared" ref="E31" si="27">IF(N31+W31=0,"",N31+W31)</f>
        <v>37396</v>
      </c>
      <c r="F31" s="48">
        <f>IF(OR(O31="",X31=""),"",O31+X31)</f>
        <v>71850</v>
      </c>
      <c r="G31" s="110">
        <f t="shared" ref="G31:G41" si="28">IF(C31="","",C31-C30)</f>
        <v>41</v>
      </c>
      <c r="H31" s="80">
        <f>IF(F31="","",F31-F30)</f>
        <v>57</v>
      </c>
      <c r="I31" s="44"/>
      <c r="J31" s="128"/>
      <c r="K31" s="74" t="s">
        <v>6</v>
      </c>
      <c r="L31" s="89">
        <v>31479</v>
      </c>
      <c r="M31" s="90">
        <v>34208</v>
      </c>
      <c r="N31" s="91">
        <v>37158</v>
      </c>
      <c r="O31" s="48">
        <f t="shared" si="24"/>
        <v>71366</v>
      </c>
      <c r="P31" s="110">
        <f t="shared" ref="P31:P41" si="29">IF(L31="","",L31-L30)</f>
        <v>37</v>
      </c>
      <c r="Q31" s="80">
        <f t="shared" ref="Q31:Q41" si="30">IF(O31="","",O31-O30)</f>
        <v>51</v>
      </c>
      <c r="R31" s="44"/>
      <c r="S31" s="128"/>
      <c r="T31" s="74" t="s">
        <v>6</v>
      </c>
      <c r="U31" s="93">
        <v>411</v>
      </c>
      <c r="V31" s="90">
        <v>246</v>
      </c>
      <c r="W31" s="91">
        <v>238</v>
      </c>
      <c r="X31" s="48">
        <f t="shared" ref="X31:X41" si="31">IF(OR(V31="",W31=""),"",V31+W31)</f>
        <v>484</v>
      </c>
      <c r="Y31" s="110">
        <f t="shared" ref="Y31:Y41" si="32">IF(U31="","",U31-U30)</f>
        <v>4</v>
      </c>
      <c r="Z31" s="80">
        <f t="shared" ref="Z31:Z41" si="33">IF(X31="","",X31-X30)</f>
        <v>6</v>
      </c>
      <c r="AB31" s="107">
        <v>129</v>
      </c>
    </row>
    <row r="32" spans="1:28" s="39" customFormat="1" ht="12" x14ac:dyDescent="0.15">
      <c r="A32" s="128"/>
      <c r="B32" s="74" t="s">
        <v>7</v>
      </c>
      <c r="C32" s="68">
        <f t="shared" si="22"/>
        <v>31790</v>
      </c>
      <c r="D32" s="46">
        <f t="shared" si="23"/>
        <v>34431</v>
      </c>
      <c r="E32" s="47">
        <f t="shared" si="23"/>
        <v>37398</v>
      </c>
      <c r="F32" s="48">
        <f t="shared" ref="F32:F41" si="34">IF(OR(O32="",X32=""),"",O32+X32)</f>
        <v>71829</v>
      </c>
      <c r="G32" s="110">
        <f t="shared" si="28"/>
        <v>29</v>
      </c>
      <c r="H32" s="80">
        <f t="shared" ref="H32:H41" si="35">IF(F32="","",F32-F31)</f>
        <v>-21</v>
      </c>
      <c r="I32" s="44"/>
      <c r="J32" s="128"/>
      <c r="K32" s="74" t="s">
        <v>7</v>
      </c>
      <c r="L32" s="89">
        <v>31509</v>
      </c>
      <c r="M32" s="90">
        <v>34186</v>
      </c>
      <c r="N32" s="91">
        <v>37160</v>
      </c>
      <c r="O32" s="48">
        <f t="shared" si="24"/>
        <v>71346</v>
      </c>
      <c r="P32" s="110">
        <f t="shared" si="29"/>
        <v>30</v>
      </c>
      <c r="Q32" s="80">
        <f t="shared" si="30"/>
        <v>-20</v>
      </c>
      <c r="R32" s="44"/>
      <c r="S32" s="128"/>
      <c r="T32" s="74" t="s">
        <v>7</v>
      </c>
      <c r="U32" s="93">
        <v>411</v>
      </c>
      <c r="V32" s="90">
        <v>245</v>
      </c>
      <c r="W32" s="91">
        <v>238</v>
      </c>
      <c r="X32" s="48">
        <f t="shared" si="31"/>
        <v>483</v>
      </c>
      <c r="Y32" s="110">
        <f t="shared" si="32"/>
        <v>0</v>
      </c>
      <c r="Z32" s="80">
        <f t="shared" si="33"/>
        <v>-1</v>
      </c>
      <c r="AB32" s="107">
        <v>130</v>
      </c>
    </row>
    <row r="33" spans="1:28" s="39" customFormat="1" ht="12" x14ac:dyDescent="0.15">
      <c r="A33" s="128"/>
      <c r="B33" s="74" t="s">
        <v>8</v>
      </c>
      <c r="C33" s="68">
        <f t="shared" si="22"/>
        <v>31789</v>
      </c>
      <c r="D33" s="46">
        <f t="shared" si="23"/>
        <v>34433</v>
      </c>
      <c r="E33" s="47">
        <f t="shared" si="23"/>
        <v>37372</v>
      </c>
      <c r="F33" s="48">
        <f t="shared" si="34"/>
        <v>71805</v>
      </c>
      <c r="G33" s="110">
        <f t="shared" si="28"/>
        <v>-1</v>
      </c>
      <c r="H33" s="80">
        <f t="shared" si="35"/>
        <v>-24</v>
      </c>
      <c r="I33" s="44"/>
      <c r="J33" s="128"/>
      <c r="K33" s="74" t="s">
        <v>8</v>
      </c>
      <c r="L33" s="89">
        <v>31522</v>
      </c>
      <c r="M33" s="90">
        <v>34190</v>
      </c>
      <c r="N33" s="91">
        <v>37145</v>
      </c>
      <c r="O33" s="48">
        <f t="shared" si="24"/>
        <v>71335</v>
      </c>
      <c r="P33" s="110">
        <f t="shared" si="29"/>
        <v>13</v>
      </c>
      <c r="Q33" s="80">
        <f t="shared" si="30"/>
        <v>-11</v>
      </c>
      <c r="R33" s="44"/>
      <c r="S33" s="128"/>
      <c r="T33" s="74" t="s">
        <v>8</v>
      </c>
      <c r="U33" s="93">
        <v>397</v>
      </c>
      <c r="V33" s="90">
        <v>243</v>
      </c>
      <c r="W33" s="91">
        <v>227</v>
      </c>
      <c r="X33" s="48">
        <f t="shared" si="31"/>
        <v>470</v>
      </c>
      <c r="Y33" s="110">
        <f t="shared" si="32"/>
        <v>-14</v>
      </c>
      <c r="Z33" s="80">
        <f t="shared" si="33"/>
        <v>-13</v>
      </c>
      <c r="AB33" s="107">
        <v>130</v>
      </c>
    </row>
    <row r="34" spans="1:28" s="39" customFormat="1" ht="12" x14ac:dyDescent="0.15">
      <c r="A34" s="128"/>
      <c r="B34" s="74" t="s">
        <v>9</v>
      </c>
      <c r="C34" s="68">
        <f t="shared" si="22"/>
        <v>31824</v>
      </c>
      <c r="D34" s="46">
        <f t="shared" si="23"/>
        <v>34440</v>
      </c>
      <c r="E34" s="47">
        <f t="shared" si="23"/>
        <v>37397</v>
      </c>
      <c r="F34" s="48">
        <f t="shared" si="34"/>
        <v>71837</v>
      </c>
      <c r="G34" s="110">
        <f t="shared" si="28"/>
        <v>35</v>
      </c>
      <c r="H34" s="80">
        <f t="shared" si="35"/>
        <v>32</v>
      </c>
      <c r="I34" s="44"/>
      <c r="J34" s="128"/>
      <c r="K34" s="74" t="s">
        <v>9</v>
      </c>
      <c r="L34" s="89">
        <v>31561</v>
      </c>
      <c r="M34" s="90">
        <v>34190</v>
      </c>
      <c r="N34" s="91">
        <v>37182</v>
      </c>
      <c r="O34" s="48">
        <f t="shared" si="24"/>
        <v>71372</v>
      </c>
      <c r="P34" s="110">
        <f t="shared" si="29"/>
        <v>39</v>
      </c>
      <c r="Q34" s="80">
        <f t="shared" si="30"/>
        <v>37</v>
      </c>
      <c r="R34" s="44"/>
      <c r="S34" s="128"/>
      <c r="T34" s="74" t="s">
        <v>9</v>
      </c>
      <c r="U34" s="93">
        <v>392</v>
      </c>
      <c r="V34" s="90">
        <v>250</v>
      </c>
      <c r="W34" s="91">
        <v>215</v>
      </c>
      <c r="X34" s="48">
        <f t="shared" si="31"/>
        <v>465</v>
      </c>
      <c r="Y34" s="110">
        <f t="shared" si="32"/>
        <v>-5</v>
      </c>
      <c r="Z34" s="80">
        <f t="shared" si="33"/>
        <v>-5</v>
      </c>
      <c r="AB34" s="107">
        <v>129</v>
      </c>
    </row>
    <row r="35" spans="1:28" s="39" customFormat="1" ht="12" x14ac:dyDescent="0.15">
      <c r="A35" s="128"/>
      <c r="B35" s="74" t="s">
        <v>10</v>
      </c>
      <c r="C35" s="68">
        <f t="shared" si="22"/>
        <v>31883</v>
      </c>
      <c r="D35" s="46">
        <f t="shared" si="23"/>
        <v>34466</v>
      </c>
      <c r="E35" s="47">
        <f t="shared" si="23"/>
        <v>37405</v>
      </c>
      <c r="F35" s="48">
        <f t="shared" si="34"/>
        <v>71871</v>
      </c>
      <c r="G35" s="110">
        <f t="shared" si="28"/>
        <v>59</v>
      </c>
      <c r="H35" s="80">
        <f t="shared" si="35"/>
        <v>34</v>
      </c>
      <c r="I35" s="44"/>
      <c r="J35" s="128"/>
      <c r="K35" s="74" t="s">
        <v>10</v>
      </c>
      <c r="L35" s="89">
        <v>31609</v>
      </c>
      <c r="M35" s="90">
        <v>34215</v>
      </c>
      <c r="N35" s="91">
        <v>37177</v>
      </c>
      <c r="O35" s="48">
        <f t="shared" si="24"/>
        <v>71392</v>
      </c>
      <c r="P35" s="110">
        <f t="shared" si="29"/>
        <v>48</v>
      </c>
      <c r="Q35" s="80">
        <f t="shared" si="30"/>
        <v>20</v>
      </c>
      <c r="R35" s="44"/>
      <c r="S35" s="128"/>
      <c r="T35" s="74" t="s">
        <v>10</v>
      </c>
      <c r="U35" s="93">
        <v>404</v>
      </c>
      <c r="V35" s="90">
        <v>251</v>
      </c>
      <c r="W35" s="91">
        <v>228</v>
      </c>
      <c r="X35" s="48">
        <f t="shared" si="31"/>
        <v>479</v>
      </c>
      <c r="Y35" s="110">
        <f t="shared" si="32"/>
        <v>12</v>
      </c>
      <c r="Z35" s="80">
        <f t="shared" si="33"/>
        <v>14</v>
      </c>
      <c r="AB35" s="107">
        <v>130</v>
      </c>
    </row>
    <row r="36" spans="1:28" s="39" customFormat="1" ht="12" x14ac:dyDescent="0.15">
      <c r="A36" s="128"/>
      <c r="B36" s="74" t="s">
        <v>49</v>
      </c>
      <c r="C36" s="68">
        <f t="shared" si="22"/>
        <v>31903</v>
      </c>
      <c r="D36" s="46">
        <f t="shared" si="23"/>
        <v>34502</v>
      </c>
      <c r="E36" s="47">
        <f t="shared" si="23"/>
        <v>37414</v>
      </c>
      <c r="F36" s="48">
        <f t="shared" si="34"/>
        <v>71916</v>
      </c>
      <c r="G36" s="110">
        <f t="shared" si="28"/>
        <v>20</v>
      </c>
      <c r="H36" s="80">
        <f t="shared" si="35"/>
        <v>45</v>
      </c>
      <c r="I36" s="44"/>
      <c r="J36" s="128"/>
      <c r="K36" s="74" t="s">
        <v>49</v>
      </c>
      <c r="L36" s="89">
        <v>31626</v>
      </c>
      <c r="M36" s="90">
        <v>34249</v>
      </c>
      <c r="N36" s="91">
        <v>37185</v>
      </c>
      <c r="O36" s="48">
        <f t="shared" si="24"/>
        <v>71434</v>
      </c>
      <c r="P36" s="110">
        <f t="shared" si="29"/>
        <v>17</v>
      </c>
      <c r="Q36" s="80">
        <f t="shared" si="30"/>
        <v>42</v>
      </c>
      <c r="R36" s="44"/>
      <c r="S36" s="128"/>
      <c r="T36" s="74" t="s">
        <v>49</v>
      </c>
      <c r="U36" s="93">
        <v>408</v>
      </c>
      <c r="V36" s="90">
        <v>253</v>
      </c>
      <c r="W36" s="91">
        <v>229</v>
      </c>
      <c r="X36" s="48">
        <f t="shared" si="31"/>
        <v>482</v>
      </c>
      <c r="Y36" s="110">
        <f t="shared" si="32"/>
        <v>4</v>
      </c>
      <c r="Z36" s="80">
        <f t="shared" si="33"/>
        <v>3</v>
      </c>
      <c r="AB36" s="107">
        <v>131</v>
      </c>
    </row>
    <row r="37" spans="1:28" s="39" customFormat="1" ht="12" x14ac:dyDescent="0.15">
      <c r="A37" s="128"/>
      <c r="B37" s="74" t="s">
        <v>50</v>
      </c>
      <c r="C37" s="68">
        <f t="shared" si="22"/>
        <v>31888</v>
      </c>
      <c r="D37" s="46">
        <f t="shared" si="23"/>
        <v>34505</v>
      </c>
      <c r="E37" s="47">
        <f t="shared" si="23"/>
        <v>37381</v>
      </c>
      <c r="F37" s="48">
        <f t="shared" si="34"/>
        <v>71886</v>
      </c>
      <c r="G37" s="110">
        <f t="shared" si="28"/>
        <v>-15</v>
      </c>
      <c r="H37" s="80">
        <f t="shared" si="35"/>
        <v>-30</v>
      </c>
      <c r="I37" s="44"/>
      <c r="J37" s="128"/>
      <c r="K37" s="74" t="s">
        <v>50</v>
      </c>
      <c r="L37" s="89">
        <v>31602</v>
      </c>
      <c r="M37" s="90">
        <v>34245</v>
      </c>
      <c r="N37" s="91">
        <v>37153</v>
      </c>
      <c r="O37" s="48">
        <f t="shared" si="24"/>
        <v>71398</v>
      </c>
      <c r="P37" s="110">
        <f t="shared" si="29"/>
        <v>-24</v>
      </c>
      <c r="Q37" s="80">
        <f t="shared" si="30"/>
        <v>-36</v>
      </c>
      <c r="R37" s="44"/>
      <c r="S37" s="128"/>
      <c r="T37" s="74" t="s">
        <v>50</v>
      </c>
      <c r="U37" s="93">
        <v>415</v>
      </c>
      <c r="V37" s="90">
        <v>260</v>
      </c>
      <c r="W37" s="91">
        <v>228</v>
      </c>
      <c r="X37" s="48">
        <f t="shared" si="31"/>
        <v>488</v>
      </c>
      <c r="Y37" s="110">
        <f t="shared" si="32"/>
        <v>7</v>
      </c>
      <c r="Z37" s="80">
        <f t="shared" si="33"/>
        <v>6</v>
      </c>
      <c r="AB37" s="107">
        <v>129</v>
      </c>
    </row>
    <row r="38" spans="1:28" s="39" customFormat="1" ht="12" x14ac:dyDescent="0.15">
      <c r="A38" s="128"/>
      <c r="B38" s="74" t="s">
        <v>51</v>
      </c>
      <c r="C38" s="68">
        <f t="shared" si="22"/>
        <v>31924</v>
      </c>
      <c r="D38" s="46">
        <f t="shared" si="23"/>
        <v>34525</v>
      </c>
      <c r="E38" s="47">
        <f t="shared" si="23"/>
        <v>37418</v>
      </c>
      <c r="F38" s="48">
        <f t="shared" si="34"/>
        <v>71943</v>
      </c>
      <c r="G38" s="110">
        <f t="shared" si="28"/>
        <v>36</v>
      </c>
      <c r="H38" s="80">
        <f t="shared" si="35"/>
        <v>57</v>
      </c>
      <c r="I38" s="44"/>
      <c r="J38" s="128"/>
      <c r="K38" s="74" t="s">
        <v>51</v>
      </c>
      <c r="L38" s="89">
        <v>31635</v>
      </c>
      <c r="M38" s="90">
        <v>34265</v>
      </c>
      <c r="N38" s="91">
        <v>37185</v>
      </c>
      <c r="O38" s="48">
        <f t="shared" si="24"/>
        <v>71450</v>
      </c>
      <c r="P38" s="110">
        <f t="shared" si="29"/>
        <v>33</v>
      </c>
      <c r="Q38" s="80">
        <f t="shared" si="30"/>
        <v>52</v>
      </c>
      <c r="R38" s="44"/>
      <c r="S38" s="128"/>
      <c r="T38" s="74" t="s">
        <v>51</v>
      </c>
      <c r="U38" s="93">
        <v>419</v>
      </c>
      <c r="V38" s="90">
        <v>260</v>
      </c>
      <c r="W38" s="91">
        <v>233</v>
      </c>
      <c r="X38" s="48">
        <f t="shared" si="31"/>
        <v>493</v>
      </c>
      <c r="Y38" s="110">
        <f t="shared" si="32"/>
        <v>4</v>
      </c>
      <c r="Z38" s="80">
        <f t="shared" si="33"/>
        <v>5</v>
      </c>
      <c r="AB38" s="107">
        <v>130</v>
      </c>
    </row>
    <row r="39" spans="1:28" s="39" customFormat="1" ht="12" x14ac:dyDescent="0.15">
      <c r="A39" s="128"/>
      <c r="B39" s="74" t="s">
        <v>14</v>
      </c>
      <c r="C39" s="68">
        <f t="shared" si="22"/>
        <v>31877</v>
      </c>
      <c r="D39" s="46">
        <f t="shared" si="23"/>
        <v>34479</v>
      </c>
      <c r="E39" s="47">
        <f t="shared" si="23"/>
        <v>37390</v>
      </c>
      <c r="F39" s="48">
        <f t="shared" si="34"/>
        <v>71869</v>
      </c>
      <c r="G39" s="110">
        <f t="shared" si="28"/>
        <v>-47</v>
      </c>
      <c r="H39" s="80">
        <f t="shared" si="35"/>
        <v>-74</v>
      </c>
      <c r="I39" s="44"/>
      <c r="J39" s="128"/>
      <c r="K39" s="74" t="s">
        <v>14</v>
      </c>
      <c r="L39" s="89">
        <v>31598</v>
      </c>
      <c r="M39" s="90">
        <v>34224</v>
      </c>
      <c r="N39" s="91">
        <v>37162</v>
      </c>
      <c r="O39" s="48">
        <f t="shared" si="24"/>
        <v>71386</v>
      </c>
      <c r="P39" s="110">
        <f t="shared" si="29"/>
        <v>-37</v>
      </c>
      <c r="Q39" s="80">
        <f t="shared" si="30"/>
        <v>-64</v>
      </c>
      <c r="R39" s="44"/>
      <c r="S39" s="128"/>
      <c r="T39" s="74" t="s">
        <v>14</v>
      </c>
      <c r="U39" s="93">
        <v>410</v>
      </c>
      <c r="V39" s="90">
        <v>255</v>
      </c>
      <c r="W39" s="91">
        <v>228</v>
      </c>
      <c r="X39" s="48">
        <f t="shared" si="31"/>
        <v>483</v>
      </c>
      <c r="Y39" s="110">
        <f t="shared" si="32"/>
        <v>-9</v>
      </c>
      <c r="Z39" s="80">
        <f t="shared" si="33"/>
        <v>-10</v>
      </c>
      <c r="AB39" s="107">
        <v>131</v>
      </c>
    </row>
    <row r="40" spans="1:28" s="39" customFormat="1" ht="12" x14ac:dyDescent="0.15">
      <c r="A40" s="128"/>
      <c r="B40" s="74" t="s">
        <v>15</v>
      </c>
      <c r="C40" s="68">
        <f t="shared" si="22"/>
        <v>31891</v>
      </c>
      <c r="D40" s="46">
        <f t="shared" si="23"/>
        <v>34498</v>
      </c>
      <c r="E40" s="47">
        <f t="shared" si="23"/>
        <v>37372</v>
      </c>
      <c r="F40" s="48">
        <f t="shared" si="34"/>
        <v>71870</v>
      </c>
      <c r="G40" s="110">
        <f t="shared" si="28"/>
        <v>14</v>
      </c>
      <c r="H40" s="80">
        <f t="shared" si="35"/>
        <v>1</v>
      </c>
      <c r="I40" s="44"/>
      <c r="J40" s="128"/>
      <c r="K40" s="74" t="s">
        <v>15</v>
      </c>
      <c r="L40" s="89">
        <v>31609</v>
      </c>
      <c r="M40" s="90">
        <v>34232</v>
      </c>
      <c r="N40" s="91">
        <v>37145</v>
      </c>
      <c r="O40" s="48">
        <f t="shared" si="24"/>
        <v>71377</v>
      </c>
      <c r="P40" s="110">
        <f t="shared" si="29"/>
        <v>11</v>
      </c>
      <c r="Q40" s="80">
        <f t="shared" si="30"/>
        <v>-9</v>
      </c>
      <c r="R40" s="44"/>
      <c r="S40" s="128"/>
      <c r="T40" s="74" t="s">
        <v>15</v>
      </c>
      <c r="U40" s="93">
        <v>416</v>
      </c>
      <c r="V40" s="90">
        <v>266</v>
      </c>
      <c r="W40" s="91">
        <v>227</v>
      </c>
      <c r="X40" s="48">
        <f t="shared" si="31"/>
        <v>493</v>
      </c>
      <c r="Y40" s="110">
        <f t="shared" si="32"/>
        <v>6</v>
      </c>
      <c r="Z40" s="80">
        <f t="shared" si="33"/>
        <v>10</v>
      </c>
      <c r="AB40" s="107">
        <v>134</v>
      </c>
    </row>
    <row r="41" spans="1:28" s="39" customFormat="1" ht="12" x14ac:dyDescent="0.15">
      <c r="A41" s="129"/>
      <c r="B41" s="74" t="s">
        <v>16</v>
      </c>
      <c r="C41" s="68">
        <f t="shared" si="22"/>
        <v>31975</v>
      </c>
      <c r="D41" s="46">
        <f t="shared" si="23"/>
        <v>34374</v>
      </c>
      <c r="E41" s="47">
        <f t="shared" si="23"/>
        <v>37334</v>
      </c>
      <c r="F41" s="48">
        <f t="shared" si="34"/>
        <v>71708</v>
      </c>
      <c r="G41" s="110">
        <f t="shared" si="28"/>
        <v>84</v>
      </c>
      <c r="H41" s="80">
        <f t="shared" si="35"/>
        <v>-162</v>
      </c>
      <c r="I41" s="44"/>
      <c r="J41" s="129"/>
      <c r="K41" s="74" t="s">
        <v>16</v>
      </c>
      <c r="L41" s="89">
        <v>31687</v>
      </c>
      <c r="M41" s="90">
        <v>34100</v>
      </c>
      <c r="N41" s="91">
        <v>37105</v>
      </c>
      <c r="O41" s="48">
        <f t="shared" si="24"/>
        <v>71205</v>
      </c>
      <c r="P41" s="110">
        <f t="shared" si="29"/>
        <v>78</v>
      </c>
      <c r="Q41" s="80">
        <f t="shared" si="30"/>
        <v>-172</v>
      </c>
      <c r="R41" s="44"/>
      <c r="S41" s="129"/>
      <c r="T41" s="74" t="s">
        <v>16</v>
      </c>
      <c r="U41" s="93">
        <v>425</v>
      </c>
      <c r="V41" s="90">
        <v>274</v>
      </c>
      <c r="W41" s="91">
        <v>229</v>
      </c>
      <c r="X41" s="48">
        <f t="shared" si="31"/>
        <v>503</v>
      </c>
      <c r="Y41" s="110">
        <f t="shared" si="32"/>
        <v>9</v>
      </c>
      <c r="Z41" s="80">
        <f t="shared" si="33"/>
        <v>10</v>
      </c>
      <c r="AB41" s="107">
        <v>137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373</v>
      </c>
      <c r="D42" s="50">
        <f>IF(D41="","",D41-D28)</f>
        <v>60</v>
      </c>
      <c r="E42" s="51">
        <f>IF(E41="","",E41-E28)</f>
        <v>50</v>
      </c>
      <c r="F42" s="52">
        <f>IF(F41="","",F41-F28)</f>
        <v>110</v>
      </c>
      <c r="G42" s="111"/>
      <c r="H42" s="81"/>
      <c r="I42" s="53"/>
      <c r="J42" s="130" t="s">
        <v>62</v>
      </c>
      <c r="K42" s="131"/>
      <c r="L42" s="49">
        <f>IF(L41="","",L41-L28)</f>
        <v>346</v>
      </c>
      <c r="M42" s="50">
        <f>IF(M41="","",M41-M28)</f>
        <v>16</v>
      </c>
      <c r="N42" s="51">
        <f>IF(N41="","",N41-N28)</f>
        <v>53</v>
      </c>
      <c r="O42" s="52">
        <f>IF(O41="","",O41-O28)</f>
        <v>69</v>
      </c>
      <c r="P42" s="111"/>
      <c r="Q42" s="81"/>
      <c r="R42" s="53"/>
      <c r="S42" s="130" t="s">
        <v>62</v>
      </c>
      <c r="T42" s="131"/>
      <c r="U42" s="49">
        <f>IF(U41="","",U41-U28)</f>
        <v>36</v>
      </c>
      <c r="V42" s="50">
        <f>IF(V41="","",V41-V28)</f>
        <v>44</v>
      </c>
      <c r="W42" s="51">
        <f>IF(W41="","",W41-W28)</f>
        <v>-3</v>
      </c>
      <c r="X42" s="52">
        <f>IF(X41="","",X41-X28)</f>
        <v>41</v>
      </c>
      <c r="Y42" s="111"/>
      <c r="Z42" s="81"/>
      <c r="AB42" s="113"/>
    </row>
    <row r="43" spans="1:28" s="39" customFormat="1" ht="12" customHeight="1" x14ac:dyDescent="0.15">
      <c r="A43" s="132" t="s">
        <v>73</v>
      </c>
      <c r="B43" s="75" t="s">
        <v>5</v>
      </c>
      <c r="C43" s="70">
        <f>IF(L43+U43=0,"",L43+U43-AB43)</f>
        <v>32099</v>
      </c>
      <c r="D43" s="56">
        <f t="shared" ref="D43:E54" si="36">IF(M43+V43=0,"",M43+V43)</f>
        <v>34435</v>
      </c>
      <c r="E43" s="57">
        <f t="shared" si="36"/>
        <v>37397</v>
      </c>
      <c r="F43" s="58">
        <f t="shared" ref="F43:F54" si="37">IF(OR(O43="",X43=""),"",O43+X43)</f>
        <v>71832</v>
      </c>
      <c r="G43" s="112">
        <f>IF(C43="","",C43-C41)</f>
        <v>124</v>
      </c>
      <c r="H43" s="79">
        <f>IF(F43="","",F43-F41)</f>
        <v>124</v>
      </c>
      <c r="I43" s="44"/>
      <c r="J43" s="132" t="s">
        <v>73</v>
      </c>
      <c r="K43" s="75" t="s">
        <v>5</v>
      </c>
      <c r="L43" s="86">
        <v>31806</v>
      </c>
      <c r="M43" s="87">
        <v>34148</v>
      </c>
      <c r="N43" s="88">
        <v>37174</v>
      </c>
      <c r="O43" s="58">
        <f t="shared" ref="O43:O54" si="38">IF(OR(M43="",N43=""),"",M43+N43)</f>
        <v>71322</v>
      </c>
      <c r="P43" s="112">
        <f>IF(L43="","",L43-L41)</f>
        <v>119</v>
      </c>
      <c r="Q43" s="79">
        <f>IF(O43="","",O43-O41)</f>
        <v>117</v>
      </c>
      <c r="R43" s="44"/>
      <c r="S43" s="132" t="s">
        <v>73</v>
      </c>
      <c r="T43" s="75" t="s">
        <v>5</v>
      </c>
      <c r="U43" s="92">
        <v>429</v>
      </c>
      <c r="V43" s="87">
        <v>287</v>
      </c>
      <c r="W43" s="88">
        <v>223</v>
      </c>
      <c r="X43" s="48">
        <f t="shared" ref="X43:X54" si="39">IF(OR(V43="",W43=""),"",V43+W43)</f>
        <v>510</v>
      </c>
      <c r="Y43" s="112">
        <f>IF(U43="","",U43-U41)</f>
        <v>4</v>
      </c>
      <c r="Z43" s="79">
        <f>IF(X43="","",X43-X41)</f>
        <v>7</v>
      </c>
      <c r="AB43" s="106">
        <v>136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32113</v>
      </c>
      <c r="D44" s="46">
        <f t="shared" si="36"/>
        <v>34426</v>
      </c>
      <c r="E44" s="47">
        <f t="shared" si="36"/>
        <v>37395</v>
      </c>
      <c r="F44" s="48">
        <f t="shared" si="37"/>
        <v>71821</v>
      </c>
      <c r="G44" s="110">
        <f t="shared" ref="G44:G54" si="40">IF(C44="","",C44-C43)</f>
        <v>14</v>
      </c>
      <c r="H44" s="80">
        <f>IF(F44="","",F44-F43)</f>
        <v>-11</v>
      </c>
      <c r="I44" s="44"/>
      <c r="J44" s="128"/>
      <c r="K44" s="74" t="s">
        <v>6</v>
      </c>
      <c r="L44" s="89">
        <v>31820</v>
      </c>
      <c r="M44" s="90">
        <v>34137</v>
      </c>
      <c r="N44" s="91">
        <v>37171</v>
      </c>
      <c r="O44" s="48">
        <f t="shared" si="38"/>
        <v>71308</v>
      </c>
      <c r="P44" s="110">
        <f t="shared" ref="P44:P54" si="41">IF(L44="","",L44-L43)</f>
        <v>14</v>
      </c>
      <c r="Q44" s="80">
        <f t="shared" ref="Q44:Q54" si="42">IF(O44="","",O44-O43)</f>
        <v>-14</v>
      </c>
      <c r="R44" s="44"/>
      <c r="S44" s="128"/>
      <c r="T44" s="74" t="s">
        <v>6</v>
      </c>
      <c r="U44" s="93">
        <v>431</v>
      </c>
      <c r="V44" s="90">
        <v>289</v>
      </c>
      <c r="W44" s="91">
        <v>224</v>
      </c>
      <c r="X44" s="48">
        <f t="shared" si="39"/>
        <v>513</v>
      </c>
      <c r="Y44" s="110">
        <f t="shared" ref="Y44:Y54" si="43">IF(U44="","",U44-U43)</f>
        <v>2</v>
      </c>
      <c r="Z44" s="80">
        <f t="shared" ref="Z44:Z54" si="44">IF(X44="","",X44-X43)</f>
        <v>3</v>
      </c>
      <c r="AB44" s="107">
        <v>138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32162</v>
      </c>
      <c r="D45" s="46">
        <f t="shared" si="36"/>
        <v>34444</v>
      </c>
      <c r="E45" s="47">
        <f t="shared" si="36"/>
        <v>37408</v>
      </c>
      <c r="F45" s="48">
        <f t="shared" si="37"/>
        <v>71852</v>
      </c>
      <c r="G45" s="110">
        <f t="shared" si="40"/>
        <v>49</v>
      </c>
      <c r="H45" s="80">
        <f t="shared" ref="H45:H54" si="45">IF(F45="","",F45-F44)</f>
        <v>31</v>
      </c>
      <c r="I45" s="44"/>
      <c r="J45" s="128"/>
      <c r="K45" s="74" t="s">
        <v>7</v>
      </c>
      <c r="L45" s="89">
        <v>31867</v>
      </c>
      <c r="M45" s="90">
        <v>34154</v>
      </c>
      <c r="N45" s="91">
        <v>37184</v>
      </c>
      <c r="O45" s="48">
        <f t="shared" si="38"/>
        <v>71338</v>
      </c>
      <c r="P45" s="110">
        <f t="shared" si="41"/>
        <v>47</v>
      </c>
      <c r="Q45" s="80">
        <f t="shared" si="42"/>
        <v>30</v>
      </c>
      <c r="R45" s="44"/>
      <c r="S45" s="128"/>
      <c r="T45" s="74" t="s">
        <v>7</v>
      </c>
      <c r="U45" s="93">
        <v>430</v>
      </c>
      <c r="V45" s="90">
        <v>290</v>
      </c>
      <c r="W45" s="91">
        <v>224</v>
      </c>
      <c r="X45" s="48">
        <f t="shared" si="39"/>
        <v>514</v>
      </c>
      <c r="Y45" s="110">
        <f t="shared" si="43"/>
        <v>-1</v>
      </c>
      <c r="Z45" s="80">
        <f t="shared" si="44"/>
        <v>1</v>
      </c>
      <c r="AB45" s="107">
        <v>135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32181</v>
      </c>
      <c r="D46" s="46">
        <f t="shared" si="36"/>
        <v>34463</v>
      </c>
      <c r="E46" s="47">
        <f t="shared" si="36"/>
        <v>37431</v>
      </c>
      <c r="F46" s="48">
        <f t="shared" si="37"/>
        <v>71894</v>
      </c>
      <c r="G46" s="110">
        <f t="shared" si="40"/>
        <v>19</v>
      </c>
      <c r="H46" s="80">
        <f t="shared" si="45"/>
        <v>42</v>
      </c>
      <c r="I46" s="44"/>
      <c r="J46" s="128"/>
      <c r="K46" s="74" t="s">
        <v>8</v>
      </c>
      <c r="L46" s="89">
        <v>31896</v>
      </c>
      <c r="M46" s="90">
        <v>34182</v>
      </c>
      <c r="N46" s="91">
        <v>37211</v>
      </c>
      <c r="O46" s="48">
        <f t="shared" si="38"/>
        <v>71393</v>
      </c>
      <c r="P46" s="110">
        <f t="shared" si="41"/>
        <v>29</v>
      </c>
      <c r="Q46" s="80">
        <f t="shared" si="42"/>
        <v>55</v>
      </c>
      <c r="R46" s="44"/>
      <c r="S46" s="128"/>
      <c r="T46" s="74" t="s">
        <v>8</v>
      </c>
      <c r="U46" s="93">
        <v>418</v>
      </c>
      <c r="V46" s="90">
        <v>281</v>
      </c>
      <c r="W46" s="91">
        <v>220</v>
      </c>
      <c r="X46" s="48">
        <f t="shared" si="39"/>
        <v>501</v>
      </c>
      <c r="Y46" s="110">
        <f t="shared" si="43"/>
        <v>-12</v>
      </c>
      <c r="Z46" s="80">
        <f t="shared" si="44"/>
        <v>-13</v>
      </c>
      <c r="AB46" s="107">
        <v>133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32218</v>
      </c>
      <c r="D47" s="46">
        <f t="shared" si="36"/>
        <v>34520</v>
      </c>
      <c r="E47" s="47">
        <f t="shared" si="36"/>
        <v>37468</v>
      </c>
      <c r="F47" s="48">
        <f t="shared" si="37"/>
        <v>71988</v>
      </c>
      <c r="G47" s="110">
        <f t="shared" si="40"/>
        <v>37</v>
      </c>
      <c r="H47" s="80">
        <f t="shared" si="45"/>
        <v>94</v>
      </c>
      <c r="I47" s="44"/>
      <c r="J47" s="128"/>
      <c r="K47" s="74" t="s">
        <v>9</v>
      </c>
      <c r="L47" s="89">
        <v>31938</v>
      </c>
      <c r="M47" s="90">
        <v>34242</v>
      </c>
      <c r="N47" s="91">
        <v>37247</v>
      </c>
      <c r="O47" s="48">
        <f t="shared" si="38"/>
        <v>71489</v>
      </c>
      <c r="P47" s="110">
        <f t="shared" si="41"/>
        <v>42</v>
      </c>
      <c r="Q47" s="80">
        <f t="shared" si="42"/>
        <v>96</v>
      </c>
      <c r="R47" s="44"/>
      <c r="S47" s="128"/>
      <c r="T47" s="74" t="s">
        <v>9</v>
      </c>
      <c r="U47" s="93">
        <v>416</v>
      </c>
      <c r="V47" s="90">
        <v>278</v>
      </c>
      <c r="W47" s="91">
        <v>221</v>
      </c>
      <c r="X47" s="48">
        <f t="shared" si="39"/>
        <v>499</v>
      </c>
      <c r="Y47" s="110">
        <f t="shared" si="43"/>
        <v>-2</v>
      </c>
      <c r="Z47" s="80">
        <f t="shared" si="44"/>
        <v>-2</v>
      </c>
      <c r="AB47" s="107">
        <v>136</v>
      </c>
    </row>
    <row r="48" spans="1:28" s="39" customFormat="1" ht="12" x14ac:dyDescent="0.15">
      <c r="A48" s="128"/>
      <c r="B48" s="74" t="s">
        <v>10</v>
      </c>
      <c r="C48" s="68">
        <f t="shared" ref="C48:C54" si="46">IF(L48+U48=0,"",L48+U48-AB48)</f>
        <v>32233</v>
      </c>
      <c r="D48" s="46">
        <f t="shared" si="36"/>
        <v>34535</v>
      </c>
      <c r="E48" s="47">
        <f t="shared" si="36"/>
        <v>37471</v>
      </c>
      <c r="F48" s="48">
        <f t="shared" si="37"/>
        <v>72006</v>
      </c>
      <c r="G48" s="110">
        <f t="shared" si="40"/>
        <v>15</v>
      </c>
      <c r="H48" s="80">
        <f t="shared" si="45"/>
        <v>18</v>
      </c>
      <c r="I48" s="44"/>
      <c r="J48" s="128"/>
      <c r="K48" s="74" t="s">
        <v>10</v>
      </c>
      <c r="L48" s="89">
        <v>31959</v>
      </c>
      <c r="M48" s="90">
        <v>34260</v>
      </c>
      <c r="N48" s="91">
        <v>37256</v>
      </c>
      <c r="O48" s="48">
        <f t="shared" si="38"/>
        <v>71516</v>
      </c>
      <c r="P48" s="110">
        <f t="shared" si="41"/>
        <v>21</v>
      </c>
      <c r="Q48" s="80">
        <f t="shared" si="42"/>
        <v>27</v>
      </c>
      <c r="R48" s="44"/>
      <c r="S48" s="128"/>
      <c r="T48" s="74" t="s">
        <v>10</v>
      </c>
      <c r="U48" s="93">
        <v>407</v>
      </c>
      <c r="V48" s="90">
        <v>275</v>
      </c>
      <c r="W48" s="91">
        <v>215</v>
      </c>
      <c r="X48" s="48">
        <f t="shared" si="39"/>
        <v>490</v>
      </c>
      <c r="Y48" s="110">
        <f t="shared" si="43"/>
        <v>-9</v>
      </c>
      <c r="Z48" s="80">
        <f t="shared" si="44"/>
        <v>-9</v>
      </c>
      <c r="AB48" s="107">
        <v>133</v>
      </c>
    </row>
    <row r="49" spans="1:28" s="39" customFormat="1" ht="12" x14ac:dyDescent="0.15">
      <c r="A49" s="128"/>
      <c r="B49" s="74" t="s">
        <v>49</v>
      </c>
      <c r="C49" s="68">
        <f t="shared" si="46"/>
        <v>32263</v>
      </c>
      <c r="D49" s="46">
        <f t="shared" si="36"/>
        <v>34522</v>
      </c>
      <c r="E49" s="47">
        <f t="shared" si="36"/>
        <v>37496</v>
      </c>
      <c r="F49" s="48">
        <f t="shared" si="37"/>
        <v>72018</v>
      </c>
      <c r="G49" s="110">
        <f t="shared" si="40"/>
        <v>30</v>
      </c>
      <c r="H49" s="80">
        <f t="shared" si="45"/>
        <v>12</v>
      </c>
      <c r="I49" s="44"/>
      <c r="J49" s="128"/>
      <c r="K49" s="74" t="s">
        <v>49</v>
      </c>
      <c r="L49" s="89">
        <v>31992</v>
      </c>
      <c r="M49" s="90">
        <v>34247</v>
      </c>
      <c r="N49" s="91">
        <v>37282</v>
      </c>
      <c r="O49" s="48">
        <f t="shared" si="38"/>
        <v>71529</v>
      </c>
      <c r="P49" s="110">
        <f t="shared" si="41"/>
        <v>33</v>
      </c>
      <c r="Q49" s="80">
        <f t="shared" si="42"/>
        <v>13</v>
      </c>
      <c r="R49" s="44"/>
      <c r="S49" s="128"/>
      <c r="T49" s="74" t="s">
        <v>49</v>
      </c>
      <c r="U49" s="93">
        <v>403</v>
      </c>
      <c r="V49" s="90">
        <v>275</v>
      </c>
      <c r="W49" s="91">
        <v>214</v>
      </c>
      <c r="X49" s="48">
        <f t="shared" si="39"/>
        <v>489</v>
      </c>
      <c r="Y49" s="110">
        <f t="shared" si="43"/>
        <v>-4</v>
      </c>
      <c r="Z49" s="80">
        <f t="shared" si="44"/>
        <v>-1</v>
      </c>
      <c r="AB49" s="107">
        <v>132</v>
      </c>
    </row>
    <row r="50" spans="1:28" s="39" customFormat="1" ht="12" x14ac:dyDescent="0.15">
      <c r="A50" s="128"/>
      <c r="B50" s="74" t="s">
        <v>50</v>
      </c>
      <c r="C50" s="68">
        <f t="shared" si="46"/>
        <v>32247</v>
      </c>
      <c r="D50" s="46">
        <f t="shared" si="36"/>
        <v>34503</v>
      </c>
      <c r="E50" s="47">
        <f t="shared" si="36"/>
        <v>37456</v>
      </c>
      <c r="F50" s="48">
        <f t="shared" si="37"/>
        <v>71959</v>
      </c>
      <c r="G50" s="110">
        <f t="shared" si="40"/>
        <v>-16</v>
      </c>
      <c r="H50" s="80">
        <f t="shared" si="45"/>
        <v>-59</v>
      </c>
      <c r="I50" s="44"/>
      <c r="J50" s="128"/>
      <c r="K50" s="74" t="s">
        <v>50</v>
      </c>
      <c r="L50" s="89">
        <v>31988</v>
      </c>
      <c r="M50" s="90">
        <v>34233</v>
      </c>
      <c r="N50" s="91">
        <v>37253</v>
      </c>
      <c r="O50" s="48">
        <f t="shared" si="38"/>
        <v>71486</v>
      </c>
      <c r="P50" s="110">
        <f t="shared" si="41"/>
        <v>-4</v>
      </c>
      <c r="Q50" s="80">
        <f t="shared" si="42"/>
        <v>-43</v>
      </c>
      <c r="R50" s="44"/>
      <c r="S50" s="128"/>
      <c r="T50" s="74" t="s">
        <v>50</v>
      </c>
      <c r="U50" s="93">
        <v>390</v>
      </c>
      <c r="V50" s="90">
        <v>270</v>
      </c>
      <c r="W50" s="91">
        <v>203</v>
      </c>
      <c r="X50" s="48">
        <f t="shared" si="39"/>
        <v>473</v>
      </c>
      <c r="Y50" s="110">
        <f t="shared" si="43"/>
        <v>-13</v>
      </c>
      <c r="Z50" s="80">
        <f t="shared" si="44"/>
        <v>-16</v>
      </c>
      <c r="AB50" s="107">
        <v>131</v>
      </c>
    </row>
    <row r="51" spans="1:28" s="39" customFormat="1" ht="12" x14ac:dyDescent="0.15">
      <c r="A51" s="128"/>
      <c r="B51" s="74" t="s">
        <v>51</v>
      </c>
      <c r="C51" s="68">
        <f t="shared" si="46"/>
        <v>32261</v>
      </c>
      <c r="D51" s="46">
        <f t="shared" si="36"/>
        <v>34488</v>
      </c>
      <c r="E51" s="47">
        <f t="shared" si="36"/>
        <v>37420</v>
      </c>
      <c r="F51" s="48">
        <f t="shared" si="37"/>
        <v>71908</v>
      </c>
      <c r="G51" s="110">
        <f t="shared" si="40"/>
        <v>14</v>
      </c>
      <c r="H51" s="80">
        <f t="shared" si="45"/>
        <v>-51</v>
      </c>
      <c r="I51" s="44"/>
      <c r="J51" s="128"/>
      <c r="K51" s="74" t="s">
        <v>51</v>
      </c>
      <c r="L51" s="89">
        <v>32002</v>
      </c>
      <c r="M51" s="90">
        <v>34222</v>
      </c>
      <c r="N51" s="91">
        <v>37219</v>
      </c>
      <c r="O51" s="48">
        <f t="shared" si="38"/>
        <v>71441</v>
      </c>
      <c r="P51" s="110">
        <f t="shared" si="41"/>
        <v>14</v>
      </c>
      <c r="Q51" s="80">
        <f t="shared" si="42"/>
        <v>-45</v>
      </c>
      <c r="R51" s="44"/>
      <c r="S51" s="128"/>
      <c r="T51" s="74" t="s">
        <v>51</v>
      </c>
      <c r="U51" s="93">
        <v>388</v>
      </c>
      <c r="V51" s="90">
        <v>266</v>
      </c>
      <c r="W51" s="91">
        <v>201</v>
      </c>
      <c r="X51" s="48">
        <f t="shared" si="39"/>
        <v>467</v>
      </c>
      <c r="Y51" s="110">
        <f t="shared" si="43"/>
        <v>-2</v>
      </c>
      <c r="Z51" s="80">
        <f t="shared" si="44"/>
        <v>-6</v>
      </c>
      <c r="AB51" s="107">
        <v>129</v>
      </c>
    </row>
    <row r="52" spans="1:28" s="39" customFormat="1" ht="12" x14ac:dyDescent="0.15">
      <c r="A52" s="128"/>
      <c r="B52" s="74" t="s">
        <v>14</v>
      </c>
      <c r="C52" s="68">
        <f t="shared" si="46"/>
        <v>32278</v>
      </c>
      <c r="D52" s="46">
        <f t="shared" si="36"/>
        <v>34510</v>
      </c>
      <c r="E52" s="47">
        <f t="shared" si="36"/>
        <v>37418</v>
      </c>
      <c r="F52" s="48">
        <f t="shared" si="37"/>
        <v>71928</v>
      </c>
      <c r="G52" s="110">
        <f t="shared" si="40"/>
        <v>17</v>
      </c>
      <c r="H52" s="80">
        <f t="shared" si="45"/>
        <v>20</v>
      </c>
      <c r="I52" s="44"/>
      <c r="J52" s="128"/>
      <c r="K52" s="74" t="s">
        <v>14</v>
      </c>
      <c r="L52" s="89">
        <v>32006</v>
      </c>
      <c r="M52" s="90">
        <v>34232</v>
      </c>
      <c r="N52" s="91">
        <v>37219</v>
      </c>
      <c r="O52" s="48">
        <f t="shared" si="38"/>
        <v>71451</v>
      </c>
      <c r="P52" s="110">
        <f t="shared" si="41"/>
        <v>4</v>
      </c>
      <c r="Q52" s="80">
        <f t="shared" si="42"/>
        <v>10</v>
      </c>
      <c r="R52" s="44"/>
      <c r="S52" s="128"/>
      <c r="T52" s="74" t="s">
        <v>14</v>
      </c>
      <c r="U52" s="93">
        <v>399</v>
      </c>
      <c r="V52" s="90">
        <v>278</v>
      </c>
      <c r="W52" s="91">
        <v>199</v>
      </c>
      <c r="X52" s="48">
        <f t="shared" si="39"/>
        <v>477</v>
      </c>
      <c r="Y52" s="110">
        <f t="shared" si="43"/>
        <v>11</v>
      </c>
      <c r="Z52" s="80">
        <f t="shared" si="44"/>
        <v>10</v>
      </c>
      <c r="AB52" s="107">
        <v>127</v>
      </c>
    </row>
    <row r="53" spans="1:28" s="39" customFormat="1" ht="12" x14ac:dyDescent="0.15">
      <c r="A53" s="128"/>
      <c r="B53" s="74" t="s">
        <v>15</v>
      </c>
      <c r="C53" s="68">
        <f t="shared" si="46"/>
        <v>32258</v>
      </c>
      <c r="D53" s="46">
        <f t="shared" si="36"/>
        <v>34468</v>
      </c>
      <c r="E53" s="47">
        <f t="shared" si="36"/>
        <v>37352</v>
      </c>
      <c r="F53" s="48">
        <f t="shared" si="37"/>
        <v>71820</v>
      </c>
      <c r="G53" s="110">
        <f t="shared" si="40"/>
        <v>-20</v>
      </c>
      <c r="H53" s="80">
        <f t="shared" si="45"/>
        <v>-108</v>
      </c>
      <c r="I53" s="44"/>
      <c r="J53" s="128"/>
      <c r="K53" s="74" t="s">
        <v>15</v>
      </c>
      <c r="L53" s="89">
        <v>31982</v>
      </c>
      <c r="M53" s="90">
        <v>34183</v>
      </c>
      <c r="N53" s="91">
        <v>37156</v>
      </c>
      <c r="O53" s="48">
        <f t="shared" si="38"/>
        <v>71339</v>
      </c>
      <c r="P53" s="110">
        <f t="shared" si="41"/>
        <v>-24</v>
      </c>
      <c r="Q53" s="80">
        <f t="shared" si="42"/>
        <v>-112</v>
      </c>
      <c r="R53" s="44"/>
      <c r="S53" s="128"/>
      <c r="T53" s="74" t="s">
        <v>15</v>
      </c>
      <c r="U53" s="93">
        <v>405</v>
      </c>
      <c r="V53" s="90">
        <v>285</v>
      </c>
      <c r="W53" s="91">
        <v>196</v>
      </c>
      <c r="X53" s="48">
        <f t="shared" si="39"/>
        <v>481</v>
      </c>
      <c r="Y53" s="110">
        <f t="shared" si="43"/>
        <v>6</v>
      </c>
      <c r="Z53" s="80">
        <f t="shared" si="44"/>
        <v>4</v>
      </c>
      <c r="AB53" s="107">
        <v>129</v>
      </c>
    </row>
    <row r="54" spans="1:28" s="39" customFormat="1" ht="12" x14ac:dyDescent="0.15">
      <c r="A54" s="129"/>
      <c r="B54" s="74" t="s">
        <v>16</v>
      </c>
      <c r="C54" s="68">
        <f t="shared" si="46"/>
        <v>32375</v>
      </c>
      <c r="D54" s="46">
        <f t="shared" si="36"/>
        <v>34426</v>
      </c>
      <c r="E54" s="47">
        <f t="shared" si="36"/>
        <v>37300</v>
      </c>
      <c r="F54" s="48">
        <f t="shared" si="37"/>
        <v>71726</v>
      </c>
      <c r="G54" s="110">
        <f t="shared" si="40"/>
        <v>117</v>
      </c>
      <c r="H54" s="80">
        <f t="shared" si="45"/>
        <v>-94</v>
      </c>
      <c r="I54" s="44"/>
      <c r="J54" s="129"/>
      <c r="K54" s="74" t="s">
        <v>16</v>
      </c>
      <c r="L54" s="89">
        <v>32091</v>
      </c>
      <c r="M54" s="90">
        <v>34131</v>
      </c>
      <c r="N54" s="91">
        <v>37096</v>
      </c>
      <c r="O54" s="48">
        <f t="shared" si="38"/>
        <v>71227</v>
      </c>
      <c r="P54" s="110">
        <f t="shared" si="41"/>
        <v>109</v>
      </c>
      <c r="Q54" s="80">
        <f t="shared" si="42"/>
        <v>-112</v>
      </c>
      <c r="R54" s="44"/>
      <c r="S54" s="129"/>
      <c r="T54" s="74" t="s">
        <v>16</v>
      </c>
      <c r="U54" s="93">
        <v>414</v>
      </c>
      <c r="V54" s="90">
        <v>295</v>
      </c>
      <c r="W54" s="91">
        <v>204</v>
      </c>
      <c r="X54" s="48">
        <f t="shared" si="39"/>
        <v>499</v>
      </c>
      <c r="Y54" s="110">
        <f t="shared" si="43"/>
        <v>9</v>
      </c>
      <c r="Z54" s="80">
        <f t="shared" si="44"/>
        <v>18</v>
      </c>
      <c r="AB54" s="107">
        <v>130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400</v>
      </c>
      <c r="D55" s="50">
        <f>IF(D54="","",D54-D41)</f>
        <v>52</v>
      </c>
      <c r="E55" s="51">
        <f>IF(E54="","",E54-E41)</f>
        <v>-34</v>
      </c>
      <c r="F55" s="52">
        <f>IF(F54="","",F54-F41)</f>
        <v>18</v>
      </c>
      <c r="G55" s="111"/>
      <c r="H55" s="81"/>
      <c r="I55" s="53"/>
      <c r="J55" s="130" t="s">
        <v>62</v>
      </c>
      <c r="K55" s="131"/>
      <c r="L55" s="49">
        <f>IF(L54="","",L54-L41)</f>
        <v>404</v>
      </c>
      <c r="M55" s="50">
        <f>IF(M54="","",M54-M41)</f>
        <v>31</v>
      </c>
      <c r="N55" s="51">
        <f>IF(N54="","",N54-N41)</f>
        <v>-9</v>
      </c>
      <c r="O55" s="52">
        <f>IF(O54="","",O54-O41)</f>
        <v>22</v>
      </c>
      <c r="P55" s="111"/>
      <c r="Q55" s="81"/>
      <c r="R55" s="53"/>
      <c r="S55" s="130" t="s">
        <v>62</v>
      </c>
      <c r="T55" s="131"/>
      <c r="U55" s="49">
        <f>IF(U54="","",U54-U41)</f>
        <v>-11</v>
      </c>
      <c r="V55" s="50">
        <f>IF(V54="","",V54-V41)</f>
        <v>21</v>
      </c>
      <c r="W55" s="51">
        <f>IF(W54="","",W54-W41)</f>
        <v>-25</v>
      </c>
      <c r="X55" s="52">
        <f>IF(X54="","",X54-X41)</f>
        <v>-4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2" sqref="C42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59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66</v>
      </c>
      <c r="B4" s="73" t="s">
        <v>5</v>
      </c>
      <c r="C4" s="67">
        <f t="shared" ref="C4:C15" si="0">IF(L4+U4=0,"",L4+U4-AB4)</f>
        <v>29779</v>
      </c>
      <c r="D4" s="41">
        <f t="shared" ref="D4:F15" si="1">IF(M4+V4=0,"",M4+V4)</f>
        <v>33829</v>
      </c>
      <c r="E4" s="42">
        <f t="shared" si="1"/>
        <v>37064</v>
      </c>
      <c r="F4" s="43">
        <f t="shared" si="1"/>
        <v>70893</v>
      </c>
      <c r="G4" s="109">
        <f>IF(C4="","",C4-'H21～24'!C54)</f>
        <v>157</v>
      </c>
      <c r="H4" s="101">
        <f>IF(F4="","",F4-'H21～24'!F54)</f>
        <v>302</v>
      </c>
      <c r="I4" s="44"/>
      <c r="J4" s="127" t="s">
        <v>66</v>
      </c>
      <c r="K4" s="73" t="s">
        <v>5</v>
      </c>
      <c r="L4" s="105">
        <v>29517</v>
      </c>
      <c r="M4" s="103">
        <v>33636</v>
      </c>
      <c r="N4" s="104">
        <v>36830</v>
      </c>
      <c r="O4" s="43">
        <f>IF(OR(M4="",N4=""),"",M4+N4)</f>
        <v>70466</v>
      </c>
      <c r="P4" s="112">
        <f>IF(L4="","",L4-'H21～24'!L54)</f>
        <v>159</v>
      </c>
      <c r="Q4" s="79">
        <f>IF(O4=0,"",O4-'H21～24'!O54)</f>
        <v>303</v>
      </c>
      <c r="R4" s="44"/>
      <c r="S4" s="127" t="s">
        <v>66</v>
      </c>
      <c r="T4" s="73" t="s">
        <v>5</v>
      </c>
      <c r="U4" s="102">
        <v>369</v>
      </c>
      <c r="V4" s="103">
        <v>193</v>
      </c>
      <c r="W4" s="104">
        <v>234</v>
      </c>
      <c r="X4" s="43">
        <f>SUM(V4:W4)</f>
        <v>427</v>
      </c>
      <c r="Y4" s="112">
        <f>IF(U4="","",U4-'H21～24'!U54)</f>
        <v>0</v>
      </c>
      <c r="Z4" s="79">
        <f>IF(X4=0,"",X4-'H21～24'!X54)</f>
        <v>-1</v>
      </c>
      <c r="AB4" s="114">
        <v>107</v>
      </c>
    </row>
    <row r="5" spans="1:28" s="39" customFormat="1" ht="12" x14ac:dyDescent="0.15">
      <c r="A5" s="128"/>
      <c r="B5" s="74" t="s">
        <v>6</v>
      </c>
      <c r="C5" s="68">
        <f t="shared" si="0"/>
        <v>29797</v>
      </c>
      <c r="D5" s="46">
        <f t="shared" si="1"/>
        <v>33850</v>
      </c>
      <c r="E5" s="47">
        <f t="shared" si="1"/>
        <v>37074</v>
      </c>
      <c r="F5" s="48">
        <f>IF(OR(O5="",X5=""),"",O5+X5)</f>
        <v>70924</v>
      </c>
      <c r="G5" s="110">
        <f t="shared" ref="G5:G15" si="2">IF(C5="","",C5-C4)</f>
        <v>18</v>
      </c>
      <c r="H5" s="80">
        <f>IF(F5="","",F5-F4)</f>
        <v>31</v>
      </c>
      <c r="I5" s="44"/>
      <c r="J5" s="128"/>
      <c r="K5" s="74" t="s">
        <v>6</v>
      </c>
      <c r="L5" s="89">
        <v>29540</v>
      </c>
      <c r="M5" s="90">
        <v>33658</v>
      </c>
      <c r="N5" s="91">
        <v>36843</v>
      </c>
      <c r="O5" s="48">
        <f>IF(OR(M5="",N5=""),"",M5+N5)</f>
        <v>70501</v>
      </c>
      <c r="P5" s="110">
        <f>IF(L5="","",L5-L4)</f>
        <v>23</v>
      </c>
      <c r="Q5" s="80">
        <f>IF(O5="","",O5-O4)</f>
        <v>35</v>
      </c>
      <c r="R5" s="44"/>
      <c r="S5" s="128"/>
      <c r="T5" s="74" t="s">
        <v>6</v>
      </c>
      <c r="U5" s="93">
        <v>363</v>
      </c>
      <c r="V5" s="90">
        <v>192</v>
      </c>
      <c r="W5" s="91">
        <v>231</v>
      </c>
      <c r="X5" s="48">
        <f t="shared" ref="X5:X15" si="3">IF(OR(V5="",W5=""),"",V5+W5)</f>
        <v>423</v>
      </c>
      <c r="Y5" s="110">
        <f>IF(U5="","",U5-U4)</f>
        <v>-6</v>
      </c>
      <c r="Z5" s="80">
        <f>IF(X5="","",X5-X4)</f>
        <v>-4</v>
      </c>
      <c r="AB5" s="107">
        <v>106</v>
      </c>
    </row>
    <row r="6" spans="1:28" s="39" customFormat="1" ht="12" x14ac:dyDescent="0.15">
      <c r="A6" s="128"/>
      <c r="B6" s="74" t="s">
        <v>7</v>
      </c>
      <c r="C6" s="68">
        <f t="shared" si="0"/>
        <v>29830</v>
      </c>
      <c r="D6" s="46">
        <f t="shared" si="1"/>
        <v>33871</v>
      </c>
      <c r="E6" s="47">
        <f t="shared" si="1"/>
        <v>37098</v>
      </c>
      <c r="F6" s="48">
        <f t="shared" ref="F6:F15" si="4">IF(OR(O6="",X6=""),"",O6+X6)</f>
        <v>70969</v>
      </c>
      <c r="G6" s="110">
        <f t="shared" si="2"/>
        <v>33</v>
      </c>
      <c r="H6" s="80">
        <f t="shared" ref="H6:H15" si="5">IF(F6="","",F6-F5)</f>
        <v>45</v>
      </c>
      <c r="I6" s="44"/>
      <c r="J6" s="128"/>
      <c r="K6" s="74" t="s">
        <v>7</v>
      </c>
      <c r="L6" s="89">
        <v>29586</v>
      </c>
      <c r="M6" s="90">
        <v>33688</v>
      </c>
      <c r="N6" s="91">
        <v>36871</v>
      </c>
      <c r="O6" s="48">
        <f t="shared" ref="O6:O15" si="6">IF(OR(M6="",N6=""),"",M6+N6)</f>
        <v>70559</v>
      </c>
      <c r="P6" s="110">
        <f t="shared" ref="P6:P15" si="7">IF(L6="","",L6-L5)</f>
        <v>46</v>
      </c>
      <c r="Q6" s="80">
        <f t="shared" ref="Q6:Q15" si="8">IF(O6="","",O6-O5)</f>
        <v>58</v>
      </c>
      <c r="R6" s="44"/>
      <c r="S6" s="128"/>
      <c r="T6" s="74" t="s">
        <v>7</v>
      </c>
      <c r="U6" s="93">
        <v>349</v>
      </c>
      <c r="V6" s="90">
        <v>183</v>
      </c>
      <c r="W6" s="91">
        <v>227</v>
      </c>
      <c r="X6" s="48">
        <f t="shared" si="3"/>
        <v>410</v>
      </c>
      <c r="Y6" s="110">
        <f t="shared" ref="Y6:Y15" si="9">IF(U6="","",U6-U5)</f>
        <v>-14</v>
      </c>
      <c r="Z6" s="80">
        <f t="shared" ref="Z6:Z15" si="10">IF(X6="","",X6-X5)</f>
        <v>-13</v>
      </c>
      <c r="AB6" s="107">
        <v>105</v>
      </c>
    </row>
    <row r="7" spans="1:28" s="39" customFormat="1" ht="12" x14ac:dyDescent="0.15">
      <c r="A7" s="128"/>
      <c r="B7" s="74" t="s">
        <v>8</v>
      </c>
      <c r="C7" s="68">
        <f t="shared" si="0"/>
        <v>29866</v>
      </c>
      <c r="D7" s="46">
        <f t="shared" si="1"/>
        <v>33923</v>
      </c>
      <c r="E7" s="47">
        <f t="shared" si="1"/>
        <v>37109</v>
      </c>
      <c r="F7" s="48">
        <f t="shared" si="4"/>
        <v>71032</v>
      </c>
      <c r="G7" s="110">
        <f t="shared" si="2"/>
        <v>36</v>
      </c>
      <c r="H7" s="80">
        <f t="shared" si="5"/>
        <v>63</v>
      </c>
      <c r="I7" s="44"/>
      <c r="J7" s="128"/>
      <c r="K7" s="74" t="s">
        <v>8</v>
      </c>
      <c r="L7" s="89">
        <v>29627</v>
      </c>
      <c r="M7" s="90">
        <v>33739</v>
      </c>
      <c r="N7" s="91">
        <v>36890</v>
      </c>
      <c r="O7" s="48">
        <f t="shared" si="6"/>
        <v>70629</v>
      </c>
      <c r="P7" s="110">
        <f t="shared" si="7"/>
        <v>41</v>
      </c>
      <c r="Q7" s="80">
        <f t="shared" si="8"/>
        <v>70</v>
      </c>
      <c r="R7" s="44"/>
      <c r="S7" s="128"/>
      <c r="T7" s="74" t="s">
        <v>8</v>
      </c>
      <c r="U7" s="93">
        <v>342</v>
      </c>
      <c r="V7" s="90">
        <v>184</v>
      </c>
      <c r="W7" s="91">
        <v>219</v>
      </c>
      <c r="X7" s="48">
        <f t="shared" si="3"/>
        <v>403</v>
      </c>
      <c r="Y7" s="110">
        <f t="shared" si="9"/>
        <v>-7</v>
      </c>
      <c r="Z7" s="80">
        <f t="shared" si="10"/>
        <v>-7</v>
      </c>
      <c r="AB7" s="107">
        <v>103</v>
      </c>
    </row>
    <row r="8" spans="1:28" s="39" customFormat="1" ht="12" x14ac:dyDescent="0.15">
      <c r="A8" s="128"/>
      <c r="B8" s="74" t="s">
        <v>9</v>
      </c>
      <c r="C8" s="68">
        <f t="shared" si="0"/>
        <v>29899</v>
      </c>
      <c r="D8" s="46">
        <f t="shared" si="1"/>
        <v>33967</v>
      </c>
      <c r="E8" s="47">
        <f t="shared" si="1"/>
        <v>37123</v>
      </c>
      <c r="F8" s="48">
        <f t="shared" si="4"/>
        <v>71090</v>
      </c>
      <c r="G8" s="110">
        <f t="shared" si="2"/>
        <v>33</v>
      </c>
      <c r="H8" s="80">
        <f t="shared" si="5"/>
        <v>58</v>
      </c>
      <c r="I8" s="44"/>
      <c r="J8" s="128"/>
      <c r="K8" s="74" t="s">
        <v>9</v>
      </c>
      <c r="L8" s="89">
        <v>29666</v>
      </c>
      <c r="M8" s="90">
        <v>33784</v>
      </c>
      <c r="N8" s="91">
        <v>36911</v>
      </c>
      <c r="O8" s="48">
        <f t="shared" si="6"/>
        <v>70695</v>
      </c>
      <c r="P8" s="110">
        <f t="shared" si="7"/>
        <v>39</v>
      </c>
      <c r="Q8" s="80">
        <f t="shared" si="8"/>
        <v>66</v>
      </c>
      <c r="R8" s="44"/>
      <c r="S8" s="128"/>
      <c r="T8" s="74" t="s">
        <v>9</v>
      </c>
      <c r="U8" s="93">
        <v>335</v>
      </c>
      <c r="V8" s="90">
        <v>183</v>
      </c>
      <c r="W8" s="91">
        <v>212</v>
      </c>
      <c r="X8" s="48">
        <f t="shared" si="3"/>
        <v>395</v>
      </c>
      <c r="Y8" s="110">
        <f t="shared" si="9"/>
        <v>-7</v>
      </c>
      <c r="Z8" s="80">
        <f t="shared" si="10"/>
        <v>-8</v>
      </c>
      <c r="AB8" s="107">
        <v>102</v>
      </c>
    </row>
    <row r="9" spans="1:28" s="39" customFormat="1" ht="12" x14ac:dyDescent="0.15">
      <c r="A9" s="128"/>
      <c r="B9" s="74" t="s">
        <v>10</v>
      </c>
      <c r="C9" s="68">
        <f t="shared" si="0"/>
        <v>29939</v>
      </c>
      <c r="D9" s="46">
        <f t="shared" si="1"/>
        <v>33981</v>
      </c>
      <c r="E9" s="47">
        <f t="shared" si="1"/>
        <v>37149</v>
      </c>
      <c r="F9" s="48">
        <f t="shared" si="4"/>
        <v>71130</v>
      </c>
      <c r="G9" s="110">
        <f t="shared" si="2"/>
        <v>40</v>
      </c>
      <c r="H9" s="80">
        <f t="shared" si="5"/>
        <v>40</v>
      </c>
      <c r="I9" s="44"/>
      <c r="J9" s="128"/>
      <c r="K9" s="74" t="s">
        <v>10</v>
      </c>
      <c r="L9" s="89">
        <v>29697</v>
      </c>
      <c r="M9" s="90">
        <v>33797</v>
      </c>
      <c r="N9" s="91">
        <v>36930</v>
      </c>
      <c r="O9" s="48">
        <f t="shared" si="6"/>
        <v>70727</v>
      </c>
      <c r="P9" s="110">
        <f t="shared" si="7"/>
        <v>31</v>
      </c>
      <c r="Q9" s="80">
        <f t="shared" si="8"/>
        <v>32</v>
      </c>
      <c r="R9" s="44"/>
      <c r="S9" s="128"/>
      <c r="T9" s="74" t="s">
        <v>10</v>
      </c>
      <c r="U9" s="93">
        <v>346</v>
      </c>
      <c r="V9" s="90">
        <v>184</v>
      </c>
      <c r="W9" s="91">
        <v>219</v>
      </c>
      <c r="X9" s="48">
        <f t="shared" si="3"/>
        <v>403</v>
      </c>
      <c r="Y9" s="110">
        <f t="shared" si="9"/>
        <v>11</v>
      </c>
      <c r="Z9" s="80">
        <f t="shared" si="10"/>
        <v>8</v>
      </c>
      <c r="AB9" s="107">
        <v>104</v>
      </c>
    </row>
    <row r="10" spans="1:28" s="39" customFormat="1" ht="12" x14ac:dyDescent="0.15">
      <c r="A10" s="128"/>
      <c r="B10" s="74" t="s">
        <v>49</v>
      </c>
      <c r="C10" s="68">
        <f t="shared" si="0"/>
        <v>29950</v>
      </c>
      <c r="D10" s="46">
        <f t="shared" si="1"/>
        <v>33978</v>
      </c>
      <c r="E10" s="47">
        <f t="shared" si="1"/>
        <v>37137</v>
      </c>
      <c r="F10" s="48">
        <f t="shared" si="4"/>
        <v>71115</v>
      </c>
      <c r="G10" s="110">
        <f t="shared" si="2"/>
        <v>11</v>
      </c>
      <c r="H10" s="80">
        <f t="shared" si="5"/>
        <v>-15</v>
      </c>
      <c r="I10" s="44"/>
      <c r="J10" s="128"/>
      <c r="K10" s="74" t="s">
        <v>49</v>
      </c>
      <c r="L10" s="89">
        <v>29710</v>
      </c>
      <c r="M10" s="90">
        <v>33795</v>
      </c>
      <c r="N10" s="91">
        <v>36917</v>
      </c>
      <c r="O10" s="48">
        <f t="shared" si="6"/>
        <v>70712</v>
      </c>
      <c r="P10" s="110">
        <f t="shared" si="7"/>
        <v>13</v>
      </c>
      <c r="Q10" s="80">
        <f t="shared" si="8"/>
        <v>-15</v>
      </c>
      <c r="R10" s="44"/>
      <c r="S10" s="128"/>
      <c r="T10" s="74" t="s">
        <v>49</v>
      </c>
      <c r="U10" s="93">
        <v>347</v>
      </c>
      <c r="V10" s="90">
        <v>183</v>
      </c>
      <c r="W10" s="91">
        <v>220</v>
      </c>
      <c r="X10" s="48">
        <f t="shared" si="3"/>
        <v>403</v>
      </c>
      <c r="Y10" s="110">
        <f t="shared" si="9"/>
        <v>1</v>
      </c>
      <c r="Z10" s="80">
        <f t="shared" si="10"/>
        <v>0</v>
      </c>
      <c r="AB10" s="107">
        <v>107</v>
      </c>
    </row>
    <row r="11" spans="1:28" s="39" customFormat="1" ht="12" x14ac:dyDescent="0.15">
      <c r="A11" s="128"/>
      <c r="B11" s="74" t="s">
        <v>50</v>
      </c>
      <c r="C11" s="68">
        <f t="shared" si="0"/>
        <v>29975</v>
      </c>
      <c r="D11" s="46">
        <f t="shared" si="1"/>
        <v>34018</v>
      </c>
      <c r="E11" s="47">
        <f t="shared" si="1"/>
        <v>37191</v>
      </c>
      <c r="F11" s="48">
        <f t="shared" si="4"/>
        <v>71209</v>
      </c>
      <c r="G11" s="110">
        <f t="shared" si="2"/>
        <v>25</v>
      </c>
      <c r="H11" s="80">
        <f t="shared" si="5"/>
        <v>94</v>
      </c>
      <c r="I11" s="44"/>
      <c r="J11" s="128"/>
      <c r="K11" s="74" t="s">
        <v>50</v>
      </c>
      <c r="L11" s="89">
        <v>29739</v>
      </c>
      <c r="M11" s="90">
        <v>33837</v>
      </c>
      <c r="N11" s="91">
        <v>36967</v>
      </c>
      <c r="O11" s="48">
        <f t="shared" si="6"/>
        <v>70804</v>
      </c>
      <c r="P11" s="110">
        <f t="shared" si="7"/>
        <v>29</v>
      </c>
      <c r="Q11" s="80">
        <f t="shared" si="8"/>
        <v>92</v>
      </c>
      <c r="R11" s="44"/>
      <c r="S11" s="128"/>
      <c r="T11" s="74" t="s">
        <v>50</v>
      </c>
      <c r="U11" s="93">
        <v>347</v>
      </c>
      <c r="V11" s="90">
        <v>181</v>
      </c>
      <c r="W11" s="91">
        <v>224</v>
      </c>
      <c r="X11" s="48">
        <f t="shared" si="3"/>
        <v>405</v>
      </c>
      <c r="Y11" s="110">
        <f t="shared" si="9"/>
        <v>0</v>
      </c>
      <c r="Z11" s="80">
        <f t="shared" si="10"/>
        <v>2</v>
      </c>
      <c r="AB11" s="107">
        <v>111</v>
      </c>
    </row>
    <row r="12" spans="1:28" s="39" customFormat="1" ht="12" x14ac:dyDescent="0.15">
      <c r="A12" s="128"/>
      <c r="B12" s="74" t="s">
        <v>51</v>
      </c>
      <c r="C12" s="68">
        <f t="shared" si="0"/>
        <v>30004</v>
      </c>
      <c r="D12" s="46">
        <f t="shared" si="1"/>
        <v>34020</v>
      </c>
      <c r="E12" s="47">
        <f t="shared" si="1"/>
        <v>37214</v>
      </c>
      <c r="F12" s="48">
        <f t="shared" si="4"/>
        <v>71234</v>
      </c>
      <c r="G12" s="110">
        <f t="shared" si="2"/>
        <v>29</v>
      </c>
      <c r="H12" s="80">
        <f t="shared" si="5"/>
        <v>25</v>
      </c>
      <c r="I12" s="44"/>
      <c r="J12" s="128"/>
      <c r="K12" s="74" t="s">
        <v>51</v>
      </c>
      <c r="L12" s="89">
        <v>29767</v>
      </c>
      <c r="M12" s="90">
        <v>33834</v>
      </c>
      <c r="N12" s="91">
        <v>36989</v>
      </c>
      <c r="O12" s="48">
        <f t="shared" si="6"/>
        <v>70823</v>
      </c>
      <c r="P12" s="110">
        <f t="shared" si="7"/>
        <v>28</v>
      </c>
      <c r="Q12" s="80">
        <f t="shared" si="8"/>
        <v>19</v>
      </c>
      <c r="R12" s="44"/>
      <c r="S12" s="128"/>
      <c r="T12" s="74" t="s">
        <v>51</v>
      </c>
      <c r="U12" s="93">
        <v>351</v>
      </c>
      <c r="V12" s="90">
        <v>186</v>
      </c>
      <c r="W12" s="91">
        <v>225</v>
      </c>
      <c r="X12" s="48">
        <f t="shared" si="3"/>
        <v>411</v>
      </c>
      <c r="Y12" s="110">
        <f t="shared" si="9"/>
        <v>4</v>
      </c>
      <c r="Z12" s="80">
        <f t="shared" si="10"/>
        <v>6</v>
      </c>
      <c r="AB12" s="107">
        <v>114</v>
      </c>
    </row>
    <row r="13" spans="1:28" s="39" customFormat="1" ht="12" x14ac:dyDescent="0.15">
      <c r="A13" s="128"/>
      <c r="B13" s="74" t="s">
        <v>14</v>
      </c>
      <c r="C13" s="68">
        <f t="shared" si="0"/>
        <v>29990</v>
      </c>
      <c r="D13" s="46">
        <f t="shared" si="1"/>
        <v>34029</v>
      </c>
      <c r="E13" s="47">
        <f t="shared" si="1"/>
        <v>37191</v>
      </c>
      <c r="F13" s="48">
        <f t="shared" si="4"/>
        <v>71220</v>
      </c>
      <c r="G13" s="110">
        <f t="shared" si="2"/>
        <v>-14</v>
      </c>
      <c r="H13" s="80">
        <f t="shared" si="5"/>
        <v>-14</v>
      </c>
      <c r="I13" s="44"/>
      <c r="J13" s="128"/>
      <c r="K13" s="74" t="s">
        <v>14</v>
      </c>
      <c r="L13" s="89">
        <v>29759</v>
      </c>
      <c r="M13" s="90">
        <v>33846</v>
      </c>
      <c r="N13" s="91">
        <v>36970</v>
      </c>
      <c r="O13" s="48">
        <f t="shared" si="6"/>
        <v>70816</v>
      </c>
      <c r="P13" s="110">
        <f t="shared" si="7"/>
        <v>-8</v>
      </c>
      <c r="Q13" s="80">
        <f t="shared" si="8"/>
        <v>-7</v>
      </c>
      <c r="R13" s="44"/>
      <c r="S13" s="128"/>
      <c r="T13" s="74" t="s">
        <v>14</v>
      </c>
      <c r="U13" s="93">
        <v>343</v>
      </c>
      <c r="V13" s="90">
        <v>183</v>
      </c>
      <c r="W13" s="91">
        <v>221</v>
      </c>
      <c r="X13" s="48">
        <f t="shared" si="3"/>
        <v>404</v>
      </c>
      <c r="Y13" s="110">
        <f t="shared" si="9"/>
        <v>-8</v>
      </c>
      <c r="Z13" s="80">
        <f t="shared" si="10"/>
        <v>-7</v>
      </c>
      <c r="AB13" s="107">
        <v>112</v>
      </c>
    </row>
    <row r="14" spans="1:28" s="39" customFormat="1" ht="12" x14ac:dyDescent="0.15">
      <c r="A14" s="128"/>
      <c r="B14" s="74" t="s">
        <v>15</v>
      </c>
      <c r="C14" s="68">
        <f t="shared" si="0"/>
        <v>29936</v>
      </c>
      <c r="D14" s="46">
        <f t="shared" si="1"/>
        <v>34014</v>
      </c>
      <c r="E14" s="47">
        <f t="shared" si="1"/>
        <v>37159</v>
      </c>
      <c r="F14" s="48">
        <f t="shared" si="4"/>
        <v>71173</v>
      </c>
      <c r="G14" s="110">
        <f t="shared" si="2"/>
        <v>-54</v>
      </c>
      <c r="H14" s="80">
        <f t="shared" si="5"/>
        <v>-47</v>
      </c>
      <c r="I14" s="44"/>
      <c r="J14" s="128"/>
      <c r="K14" s="74" t="s">
        <v>15</v>
      </c>
      <c r="L14" s="89">
        <v>29716</v>
      </c>
      <c r="M14" s="90">
        <v>33835</v>
      </c>
      <c r="N14" s="91">
        <v>36948</v>
      </c>
      <c r="O14" s="48">
        <f t="shared" si="6"/>
        <v>70783</v>
      </c>
      <c r="P14" s="110">
        <f t="shared" si="7"/>
        <v>-43</v>
      </c>
      <c r="Q14" s="80">
        <f t="shared" si="8"/>
        <v>-33</v>
      </c>
      <c r="R14" s="44"/>
      <c r="S14" s="128"/>
      <c r="T14" s="74" t="s">
        <v>15</v>
      </c>
      <c r="U14" s="93">
        <v>330</v>
      </c>
      <c r="V14" s="90">
        <v>179</v>
      </c>
      <c r="W14" s="91">
        <v>211</v>
      </c>
      <c r="X14" s="48">
        <f t="shared" si="3"/>
        <v>390</v>
      </c>
      <c r="Y14" s="110">
        <f t="shared" si="9"/>
        <v>-13</v>
      </c>
      <c r="Z14" s="80">
        <f t="shared" si="10"/>
        <v>-14</v>
      </c>
      <c r="AB14" s="107">
        <v>110</v>
      </c>
    </row>
    <row r="15" spans="1:28" s="39" customFormat="1" ht="12" x14ac:dyDescent="0.15">
      <c r="A15" s="129"/>
      <c r="B15" s="74" t="s">
        <v>16</v>
      </c>
      <c r="C15" s="68">
        <f t="shared" si="0"/>
        <v>30038</v>
      </c>
      <c r="D15" s="46">
        <f t="shared" si="1"/>
        <v>33989</v>
      </c>
      <c r="E15" s="47">
        <f t="shared" si="1"/>
        <v>37134</v>
      </c>
      <c r="F15" s="48">
        <f t="shared" si="4"/>
        <v>71123</v>
      </c>
      <c r="G15" s="110">
        <f t="shared" si="2"/>
        <v>102</v>
      </c>
      <c r="H15" s="80">
        <f t="shared" si="5"/>
        <v>-50</v>
      </c>
      <c r="I15" s="44"/>
      <c r="J15" s="129"/>
      <c r="K15" s="74" t="s">
        <v>16</v>
      </c>
      <c r="L15" s="89">
        <v>29818</v>
      </c>
      <c r="M15" s="90">
        <v>33812</v>
      </c>
      <c r="N15" s="91">
        <v>36915</v>
      </c>
      <c r="O15" s="48">
        <f t="shared" si="6"/>
        <v>70727</v>
      </c>
      <c r="P15" s="110">
        <f t="shared" si="7"/>
        <v>102</v>
      </c>
      <c r="Q15" s="80">
        <f t="shared" si="8"/>
        <v>-56</v>
      </c>
      <c r="R15" s="44"/>
      <c r="S15" s="129"/>
      <c r="T15" s="74" t="s">
        <v>16</v>
      </c>
      <c r="U15" s="93">
        <v>334</v>
      </c>
      <c r="V15" s="90">
        <v>177</v>
      </c>
      <c r="W15" s="91">
        <v>219</v>
      </c>
      <c r="X15" s="48">
        <f t="shared" si="3"/>
        <v>396</v>
      </c>
      <c r="Y15" s="110">
        <f t="shared" si="9"/>
        <v>4</v>
      </c>
      <c r="Z15" s="80">
        <f t="shared" si="10"/>
        <v>6</v>
      </c>
      <c r="AB15" s="107">
        <v>114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IF(C15="","",C15-'H21～24'!C54)</f>
        <v>416</v>
      </c>
      <c r="D16" s="50">
        <f>IF(D15="","",D15-'H21～24'!D54)</f>
        <v>299</v>
      </c>
      <c r="E16" s="51">
        <f>IF(E15="","",E15-'H21～24'!E54)</f>
        <v>233</v>
      </c>
      <c r="F16" s="52">
        <f>IF(F15="","",F15-'H21～24'!F54)</f>
        <v>532</v>
      </c>
      <c r="G16" s="111"/>
      <c r="H16" s="81"/>
      <c r="I16" s="53"/>
      <c r="J16" s="130" t="s">
        <v>62</v>
      </c>
      <c r="K16" s="131"/>
      <c r="L16" s="49">
        <f>IF(L15="","",L15-'H21～24'!L54)</f>
        <v>460</v>
      </c>
      <c r="M16" s="50">
        <f>IF(M15="","",M15-'H21～24'!M54)</f>
        <v>316</v>
      </c>
      <c r="N16" s="51">
        <f>IF(N15="","",N15-'H21～24'!N54)</f>
        <v>248</v>
      </c>
      <c r="O16" s="52">
        <f>IF(O15="","",O15-'H21～24'!O54)</f>
        <v>564</v>
      </c>
      <c r="P16" s="111"/>
      <c r="Q16" s="81"/>
      <c r="R16" s="53"/>
      <c r="S16" s="130" t="s">
        <v>62</v>
      </c>
      <c r="T16" s="131"/>
      <c r="U16" s="49">
        <f>IF(U15="","",U15-'H21～24'!U54)</f>
        <v>-35</v>
      </c>
      <c r="V16" s="50">
        <f>IF(V15="","",V15-'H21～24'!V54)</f>
        <v>-17</v>
      </c>
      <c r="W16" s="51">
        <f>IF(W15="","",W15-'H21～24'!W54)</f>
        <v>-15</v>
      </c>
      <c r="X16" s="52">
        <f>IF(X15="","",X15-'H21～24'!X54)</f>
        <v>-32</v>
      </c>
      <c r="Y16" s="111"/>
      <c r="Z16" s="81"/>
      <c r="AB16" s="113"/>
    </row>
    <row r="17" spans="1:28" s="39" customFormat="1" ht="12" customHeight="1" x14ac:dyDescent="0.15">
      <c r="A17" s="132" t="s">
        <v>67</v>
      </c>
      <c r="B17" s="75" t="s">
        <v>5</v>
      </c>
      <c r="C17" s="70">
        <f t="shared" ref="C17:C28" si="11">IF(L17+U17=0,"",L17+U17-AB17)</f>
        <v>30204</v>
      </c>
      <c r="D17" s="56">
        <f t="shared" ref="D17:E28" si="12">IF(M17+V17=0,"",M17+V17)</f>
        <v>34109</v>
      </c>
      <c r="E17" s="57">
        <f t="shared" si="12"/>
        <v>37249</v>
      </c>
      <c r="F17" s="43">
        <f>IF(OR(O17="",X17=""),"",O17+X17)</f>
        <v>71358</v>
      </c>
      <c r="G17" s="112">
        <f>IF(C17="","",C17-C15)</f>
        <v>166</v>
      </c>
      <c r="H17" s="79">
        <f>IF(F17="","",F17-F15)</f>
        <v>235</v>
      </c>
      <c r="I17" s="44"/>
      <c r="J17" s="132" t="s">
        <v>67</v>
      </c>
      <c r="K17" s="75" t="s">
        <v>5</v>
      </c>
      <c r="L17" s="86">
        <v>29979</v>
      </c>
      <c r="M17" s="87">
        <v>33928</v>
      </c>
      <c r="N17" s="88">
        <v>37030</v>
      </c>
      <c r="O17" s="48">
        <f t="shared" ref="O17:O28" si="13">IF(OR(M17="",N17=""),"",M17+N17)</f>
        <v>70958</v>
      </c>
      <c r="P17" s="112">
        <f>IF(L17="","",L17-L15)</f>
        <v>161</v>
      </c>
      <c r="Q17" s="79">
        <f>IF(O17="","",O17-O15)</f>
        <v>231</v>
      </c>
      <c r="R17" s="44"/>
      <c r="S17" s="132" t="s">
        <v>67</v>
      </c>
      <c r="T17" s="75" t="s">
        <v>5</v>
      </c>
      <c r="U17" s="92">
        <v>338</v>
      </c>
      <c r="V17" s="87">
        <v>181</v>
      </c>
      <c r="W17" s="88">
        <v>219</v>
      </c>
      <c r="X17" s="58">
        <f t="shared" ref="X17:X28" si="14">IF(OR(V17="",W17=""),"",V17+W17)</f>
        <v>400</v>
      </c>
      <c r="Y17" s="112">
        <f>IF(U17="","",U17-U15)</f>
        <v>4</v>
      </c>
      <c r="Z17" s="79">
        <f>IF(X17="","",X17-X15)</f>
        <v>4</v>
      </c>
      <c r="AB17" s="107">
        <v>113</v>
      </c>
    </row>
    <row r="18" spans="1:28" s="39" customFormat="1" ht="12" x14ac:dyDescent="0.15">
      <c r="A18" s="128"/>
      <c r="B18" s="74" t="s">
        <v>6</v>
      </c>
      <c r="C18" s="68">
        <f t="shared" si="11"/>
        <v>30267</v>
      </c>
      <c r="D18" s="46">
        <f t="shared" si="12"/>
        <v>34135</v>
      </c>
      <c r="E18" s="47">
        <f t="shared" si="12"/>
        <v>37299</v>
      </c>
      <c r="F18" s="48">
        <f>IF(OR(O18="",X18=""),"",O18+X18)</f>
        <v>71434</v>
      </c>
      <c r="G18" s="110">
        <f t="shared" ref="G18:G28" si="15">IF(C18="","",C18-C17)</f>
        <v>63</v>
      </c>
      <c r="H18" s="80">
        <f>IF(F18="","",F18-F17)</f>
        <v>76</v>
      </c>
      <c r="I18" s="44"/>
      <c r="J18" s="128"/>
      <c r="K18" s="74" t="s">
        <v>6</v>
      </c>
      <c r="L18" s="89">
        <v>30039</v>
      </c>
      <c r="M18" s="90">
        <v>33950</v>
      </c>
      <c r="N18" s="91">
        <v>37077</v>
      </c>
      <c r="O18" s="48">
        <f t="shared" si="13"/>
        <v>71027</v>
      </c>
      <c r="P18" s="110">
        <f t="shared" ref="P18:P28" si="16">IF(L18="","",L18-L17)</f>
        <v>60</v>
      </c>
      <c r="Q18" s="80">
        <f t="shared" ref="Q18:Q28" si="17">IF(O18="","",O18-O17)</f>
        <v>69</v>
      </c>
      <c r="R18" s="44"/>
      <c r="S18" s="128"/>
      <c r="T18" s="74" t="s">
        <v>6</v>
      </c>
      <c r="U18" s="93">
        <v>343</v>
      </c>
      <c r="V18" s="90">
        <v>185</v>
      </c>
      <c r="W18" s="91">
        <v>222</v>
      </c>
      <c r="X18" s="48">
        <f t="shared" si="14"/>
        <v>407</v>
      </c>
      <c r="Y18" s="110">
        <f t="shared" ref="Y18:Y28" si="18">IF(U18="","",U18-U17)</f>
        <v>5</v>
      </c>
      <c r="Z18" s="80">
        <f t="shared" ref="Z18:Z28" si="19">IF(X18="","",X18-X17)</f>
        <v>7</v>
      </c>
      <c r="AB18" s="107">
        <v>115</v>
      </c>
    </row>
    <row r="19" spans="1:28" s="39" customFormat="1" ht="12" x14ac:dyDescent="0.15">
      <c r="A19" s="128"/>
      <c r="B19" s="74" t="s">
        <v>7</v>
      </c>
      <c r="C19" s="68">
        <f t="shared" si="11"/>
        <v>30277</v>
      </c>
      <c r="D19" s="46">
        <f t="shared" si="12"/>
        <v>34140</v>
      </c>
      <c r="E19" s="47">
        <f t="shared" si="12"/>
        <v>37290</v>
      </c>
      <c r="F19" s="48">
        <f t="shared" ref="F19:F28" si="20">IF(OR(O19="",X19=""),"",O19+X19)</f>
        <v>71430</v>
      </c>
      <c r="G19" s="110">
        <f t="shared" si="15"/>
        <v>10</v>
      </c>
      <c r="H19" s="80">
        <f t="shared" ref="H19:H28" si="21">IF(F19="","",F19-F18)</f>
        <v>-4</v>
      </c>
      <c r="I19" s="44"/>
      <c r="J19" s="128"/>
      <c r="K19" s="74" t="s">
        <v>7</v>
      </c>
      <c r="L19" s="89">
        <v>30060</v>
      </c>
      <c r="M19" s="90">
        <v>33960</v>
      </c>
      <c r="N19" s="91">
        <v>37075</v>
      </c>
      <c r="O19" s="48">
        <f t="shared" si="13"/>
        <v>71035</v>
      </c>
      <c r="P19" s="110">
        <f t="shared" si="16"/>
        <v>21</v>
      </c>
      <c r="Q19" s="80">
        <f t="shared" si="17"/>
        <v>8</v>
      </c>
      <c r="R19" s="44"/>
      <c r="S19" s="128"/>
      <c r="T19" s="74" t="s">
        <v>7</v>
      </c>
      <c r="U19" s="93">
        <v>333</v>
      </c>
      <c r="V19" s="90">
        <v>180</v>
      </c>
      <c r="W19" s="91">
        <v>215</v>
      </c>
      <c r="X19" s="48">
        <f t="shared" si="14"/>
        <v>395</v>
      </c>
      <c r="Y19" s="110">
        <f t="shared" si="18"/>
        <v>-10</v>
      </c>
      <c r="Z19" s="80">
        <f t="shared" si="19"/>
        <v>-12</v>
      </c>
      <c r="AB19" s="107">
        <v>116</v>
      </c>
    </row>
    <row r="20" spans="1:28" s="39" customFormat="1" ht="12" x14ac:dyDescent="0.15">
      <c r="A20" s="128"/>
      <c r="B20" s="74" t="s">
        <v>8</v>
      </c>
      <c r="C20" s="68">
        <f t="shared" si="11"/>
        <v>30288</v>
      </c>
      <c r="D20" s="46">
        <f t="shared" si="12"/>
        <v>34134</v>
      </c>
      <c r="E20" s="47">
        <f t="shared" si="12"/>
        <v>37300</v>
      </c>
      <c r="F20" s="48">
        <f t="shared" si="20"/>
        <v>71434</v>
      </c>
      <c r="G20" s="110">
        <f t="shared" si="15"/>
        <v>11</v>
      </c>
      <c r="H20" s="80">
        <f t="shared" si="21"/>
        <v>4</v>
      </c>
      <c r="I20" s="44"/>
      <c r="J20" s="128"/>
      <c r="K20" s="74" t="s">
        <v>8</v>
      </c>
      <c r="L20" s="89">
        <v>30071</v>
      </c>
      <c r="M20" s="90">
        <v>33957</v>
      </c>
      <c r="N20" s="91">
        <v>37086</v>
      </c>
      <c r="O20" s="48">
        <f t="shared" si="13"/>
        <v>71043</v>
      </c>
      <c r="P20" s="110">
        <f t="shared" si="16"/>
        <v>11</v>
      </c>
      <c r="Q20" s="80">
        <f t="shared" si="17"/>
        <v>8</v>
      </c>
      <c r="R20" s="44"/>
      <c r="S20" s="128"/>
      <c r="T20" s="74" t="s">
        <v>8</v>
      </c>
      <c r="U20" s="93">
        <v>330</v>
      </c>
      <c r="V20" s="90">
        <v>177</v>
      </c>
      <c r="W20" s="91">
        <v>214</v>
      </c>
      <c r="X20" s="48">
        <f t="shared" si="14"/>
        <v>391</v>
      </c>
      <c r="Y20" s="110">
        <f t="shared" si="18"/>
        <v>-3</v>
      </c>
      <c r="Z20" s="80">
        <f t="shared" si="19"/>
        <v>-4</v>
      </c>
      <c r="AB20" s="107">
        <v>113</v>
      </c>
    </row>
    <row r="21" spans="1:28" s="39" customFormat="1" ht="12" x14ac:dyDescent="0.15">
      <c r="A21" s="128"/>
      <c r="B21" s="74" t="s">
        <v>9</v>
      </c>
      <c r="C21" s="68">
        <f t="shared" si="11"/>
        <v>30305</v>
      </c>
      <c r="D21" s="46">
        <f t="shared" si="12"/>
        <v>34153</v>
      </c>
      <c r="E21" s="47">
        <f t="shared" si="12"/>
        <v>37312</v>
      </c>
      <c r="F21" s="48">
        <f t="shared" si="20"/>
        <v>71465</v>
      </c>
      <c r="G21" s="110">
        <f t="shared" si="15"/>
        <v>17</v>
      </c>
      <c r="H21" s="80">
        <f t="shared" si="21"/>
        <v>31</v>
      </c>
      <c r="I21" s="44"/>
      <c r="J21" s="128"/>
      <c r="K21" s="74" t="s">
        <v>9</v>
      </c>
      <c r="L21" s="89">
        <v>30091</v>
      </c>
      <c r="M21" s="90">
        <v>33974</v>
      </c>
      <c r="N21" s="91">
        <v>37102</v>
      </c>
      <c r="O21" s="48">
        <f t="shared" si="13"/>
        <v>71076</v>
      </c>
      <c r="P21" s="110">
        <f t="shared" si="16"/>
        <v>20</v>
      </c>
      <c r="Q21" s="80">
        <f t="shared" si="17"/>
        <v>33</v>
      </c>
      <c r="R21" s="44"/>
      <c r="S21" s="128"/>
      <c r="T21" s="74" t="s">
        <v>9</v>
      </c>
      <c r="U21" s="93">
        <v>327</v>
      </c>
      <c r="V21" s="90">
        <v>179</v>
      </c>
      <c r="W21" s="91">
        <v>210</v>
      </c>
      <c r="X21" s="48">
        <f t="shared" si="14"/>
        <v>389</v>
      </c>
      <c r="Y21" s="110">
        <f t="shared" si="18"/>
        <v>-3</v>
      </c>
      <c r="Z21" s="80">
        <f t="shared" si="19"/>
        <v>-2</v>
      </c>
      <c r="AB21" s="107">
        <v>113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30330</v>
      </c>
      <c r="D22" s="46">
        <f t="shared" si="12"/>
        <v>34180</v>
      </c>
      <c r="E22" s="47">
        <f t="shared" si="12"/>
        <v>37317</v>
      </c>
      <c r="F22" s="48">
        <f>IF(OR(O22="",X22=""),"",O22+X22)</f>
        <v>71497</v>
      </c>
      <c r="G22" s="110">
        <f t="shared" si="15"/>
        <v>25</v>
      </c>
      <c r="H22" s="80">
        <f t="shared" si="21"/>
        <v>32</v>
      </c>
      <c r="I22" s="44"/>
      <c r="J22" s="128"/>
      <c r="K22" s="74" t="s">
        <v>10</v>
      </c>
      <c r="L22" s="89">
        <v>30106</v>
      </c>
      <c r="M22" s="90">
        <v>33996</v>
      </c>
      <c r="N22" s="91">
        <v>37102</v>
      </c>
      <c r="O22" s="48">
        <f t="shared" si="13"/>
        <v>71098</v>
      </c>
      <c r="P22" s="110">
        <f t="shared" si="16"/>
        <v>15</v>
      </c>
      <c r="Q22" s="80">
        <f t="shared" si="17"/>
        <v>22</v>
      </c>
      <c r="R22" s="44"/>
      <c r="S22" s="128"/>
      <c r="T22" s="74" t="s">
        <v>10</v>
      </c>
      <c r="U22" s="93">
        <v>335</v>
      </c>
      <c r="V22" s="90">
        <v>184</v>
      </c>
      <c r="W22" s="91">
        <v>215</v>
      </c>
      <c r="X22" s="48">
        <f t="shared" si="14"/>
        <v>399</v>
      </c>
      <c r="Y22" s="110">
        <f t="shared" si="18"/>
        <v>8</v>
      </c>
      <c r="Z22" s="80">
        <f t="shared" si="19"/>
        <v>10</v>
      </c>
      <c r="AB22" s="107">
        <v>111</v>
      </c>
    </row>
    <row r="23" spans="1:28" s="39" customFormat="1" ht="12" x14ac:dyDescent="0.15">
      <c r="A23" s="128"/>
      <c r="B23" s="74" t="s">
        <v>49</v>
      </c>
      <c r="C23" s="68">
        <f t="shared" si="11"/>
        <v>30362</v>
      </c>
      <c r="D23" s="46">
        <f t="shared" si="12"/>
        <v>34217</v>
      </c>
      <c r="E23" s="47">
        <f t="shared" si="12"/>
        <v>37311</v>
      </c>
      <c r="F23" s="48">
        <f t="shared" si="20"/>
        <v>71528</v>
      </c>
      <c r="G23" s="110">
        <f t="shared" si="15"/>
        <v>32</v>
      </c>
      <c r="H23" s="80">
        <f t="shared" si="21"/>
        <v>31</v>
      </c>
      <c r="I23" s="44"/>
      <c r="J23" s="128"/>
      <c r="K23" s="74" t="s">
        <v>49</v>
      </c>
      <c r="L23" s="89">
        <v>30143</v>
      </c>
      <c r="M23" s="90">
        <v>34033</v>
      </c>
      <c r="N23" s="91">
        <v>37102</v>
      </c>
      <c r="O23" s="48">
        <f t="shared" si="13"/>
        <v>71135</v>
      </c>
      <c r="P23" s="110">
        <f t="shared" si="16"/>
        <v>37</v>
      </c>
      <c r="Q23" s="80">
        <f t="shared" si="17"/>
        <v>37</v>
      </c>
      <c r="R23" s="44"/>
      <c r="S23" s="128"/>
      <c r="T23" s="74" t="s">
        <v>49</v>
      </c>
      <c r="U23" s="93">
        <v>331</v>
      </c>
      <c r="V23" s="90">
        <v>184</v>
      </c>
      <c r="W23" s="91">
        <v>209</v>
      </c>
      <c r="X23" s="48">
        <f t="shared" si="14"/>
        <v>393</v>
      </c>
      <c r="Y23" s="110">
        <f t="shared" si="18"/>
        <v>-4</v>
      </c>
      <c r="Z23" s="80">
        <f t="shared" si="19"/>
        <v>-6</v>
      </c>
      <c r="AB23" s="107">
        <v>112</v>
      </c>
    </row>
    <row r="24" spans="1:28" s="39" customFormat="1" ht="12" x14ac:dyDescent="0.15">
      <c r="A24" s="128"/>
      <c r="B24" s="74" t="s">
        <v>50</v>
      </c>
      <c r="C24" s="68">
        <f t="shared" si="11"/>
        <v>30377</v>
      </c>
      <c r="D24" s="46">
        <f t="shared" si="12"/>
        <v>34221</v>
      </c>
      <c r="E24" s="47">
        <f t="shared" si="12"/>
        <v>37304</v>
      </c>
      <c r="F24" s="48">
        <f t="shared" si="20"/>
        <v>71525</v>
      </c>
      <c r="G24" s="110">
        <f t="shared" si="15"/>
        <v>15</v>
      </c>
      <c r="H24" s="80">
        <f t="shared" si="21"/>
        <v>-3</v>
      </c>
      <c r="I24" s="44"/>
      <c r="J24" s="128"/>
      <c r="K24" s="74" t="s">
        <v>50</v>
      </c>
      <c r="L24" s="89">
        <v>30158</v>
      </c>
      <c r="M24" s="90">
        <v>34039</v>
      </c>
      <c r="N24" s="91">
        <v>37091</v>
      </c>
      <c r="O24" s="48">
        <f t="shared" si="13"/>
        <v>71130</v>
      </c>
      <c r="P24" s="110">
        <f t="shared" si="16"/>
        <v>15</v>
      </c>
      <c r="Q24" s="80">
        <f t="shared" si="17"/>
        <v>-5</v>
      </c>
      <c r="R24" s="44"/>
      <c r="S24" s="128"/>
      <c r="T24" s="74" t="s">
        <v>50</v>
      </c>
      <c r="U24" s="93">
        <v>332</v>
      </c>
      <c r="V24" s="90">
        <v>182</v>
      </c>
      <c r="W24" s="91">
        <v>213</v>
      </c>
      <c r="X24" s="48">
        <f t="shared" si="14"/>
        <v>395</v>
      </c>
      <c r="Y24" s="110">
        <f t="shared" si="18"/>
        <v>1</v>
      </c>
      <c r="Z24" s="80">
        <f t="shared" si="19"/>
        <v>2</v>
      </c>
      <c r="AB24" s="107">
        <v>113</v>
      </c>
    </row>
    <row r="25" spans="1:28" s="39" customFormat="1" ht="12" x14ac:dyDescent="0.15">
      <c r="A25" s="128"/>
      <c r="B25" s="74" t="s">
        <v>51</v>
      </c>
      <c r="C25" s="68">
        <f t="shared" si="11"/>
        <v>30413</v>
      </c>
      <c r="D25" s="46">
        <f t="shared" si="12"/>
        <v>34236</v>
      </c>
      <c r="E25" s="47">
        <f t="shared" si="12"/>
        <v>37333</v>
      </c>
      <c r="F25" s="48">
        <f t="shared" si="20"/>
        <v>71569</v>
      </c>
      <c r="G25" s="110">
        <f t="shared" si="15"/>
        <v>36</v>
      </c>
      <c r="H25" s="80">
        <f t="shared" si="21"/>
        <v>44</v>
      </c>
      <c r="I25" s="44"/>
      <c r="J25" s="128"/>
      <c r="K25" s="74" t="s">
        <v>51</v>
      </c>
      <c r="L25" s="89">
        <v>30191</v>
      </c>
      <c r="M25" s="90">
        <v>34055</v>
      </c>
      <c r="N25" s="91">
        <v>37116</v>
      </c>
      <c r="O25" s="48">
        <f t="shared" si="13"/>
        <v>71171</v>
      </c>
      <c r="P25" s="110">
        <f t="shared" si="16"/>
        <v>33</v>
      </c>
      <c r="Q25" s="80">
        <f t="shared" si="17"/>
        <v>41</v>
      </c>
      <c r="R25" s="44"/>
      <c r="S25" s="128"/>
      <c r="T25" s="74" t="s">
        <v>51</v>
      </c>
      <c r="U25" s="93">
        <v>336</v>
      </c>
      <c r="V25" s="90">
        <v>181</v>
      </c>
      <c r="W25" s="91">
        <v>217</v>
      </c>
      <c r="X25" s="48">
        <f t="shared" si="14"/>
        <v>398</v>
      </c>
      <c r="Y25" s="110">
        <f t="shared" si="18"/>
        <v>4</v>
      </c>
      <c r="Z25" s="80">
        <f t="shared" si="19"/>
        <v>3</v>
      </c>
      <c r="AB25" s="107">
        <v>114</v>
      </c>
    </row>
    <row r="26" spans="1:28" s="39" customFormat="1" ht="12" x14ac:dyDescent="0.15">
      <c r="A26" s="128"/>
      <c r="B26" s="74" t="s">
        <v>14</v>
      </c>
      <c r="C26" s="68">
        <f t="shared" si="11"/>
        <v>30447</v>
      </c>
      <c r="D26" s="46">
        <f t="shared" si="12"/>
        <v>34238</v>
      </c>
      <c r="E26" s="47">
        <f t="shared" si="12"/>
        <v>37347</v>
      </c>
      <c r="F26" s="48">
        <f t="shared" si="20"/>
        <v>71585</v>
      </c>
      <c r="G26" s="110">
        <f t="shared" si="15"/>
        <v>34</v>
      </c>
      <c r="H26" s="80">
        <f t="shared" si="21"/>
        <v>16</v>
      </c>
      <c r="I26" s="44"/>
      <c r="J26" s="128"/>
      <c r="K26" s="74" t="s">
        <v>14</v>
      </c>
      <c r="L26" s="89">
        <v>30221</v>
      </c>
      <c r="M26" s="90">
        <v>34057</v>
      </c>
      <c r="N26" s="91">
        <v>37129</v>
      </c>
      <c r="O26" s="48">
        <f t="shared" si="13"/>
        <v>71186</v>
      </c>
      <c r="P26" s="110">
        <f t="shared" si="16"/>
        <v>30</v>
      </c>
      <c r="Q26" s="80">
        <f t="shared" si="17"/>
        <v>15</v>
      </c>
      <c r="R26" s="44"/>
      <c r="S26" s="128"/>
      <c r="T26" s="74" t="s">
        <v>14</v>
      </c>
      <c r="U26" s="93">
        <v>337</v>
      </c>
      <c r="V26" s="90">
        <v>181</v>
      </c>
      <c r="W26" s="91">
        <v>218</v>
      </c>
      <c r="X26" s="48">
        <f t="shared" si="14"/>
        <v>399</v>
      </c>
      <c r="Y26" s="110">
        <f t="shared" si="18"/>
        <v>1</v>
      </c>
      <c r="Z26" s="80">
        <f t="shared" si="19"/>
        <v>1</v>
      </c>
      <c r="AB26" s="107">
        <v>111</v>
      </c>
    </row>
    <row r="27" spans="1:28" s="39" customFormat="1" ht="12" x14ac:dyDescent="0.15">
      <c r="A27" s="128"/>
      <c r="B27" s="74" t="s">
        <v>15</v>
      </c>
      <c r="C27" s="68">
        <f t="shared" si="11"/>
        <v>30415</v>
      </c>
      <c r="D27" s="46">
        <f t="shared" si="12"/>
        <v>34221</v>
      </c>
      <c r="E27" s="47">
        <f t="shared" si="12"/>
        <v>37327</v>
      </c>
      <c r="F27" s="48">
        <f t="shared" si="20"/>
        <v>71548</v>
      </c>
      <c r="G27" s="110">
        <f t="shared" si="15"/>
        <v>-32</v>
      </c>
      <c r="H27" s="80">
        <f t="shared" si="21"/>
        <v>-37</v>
      </c>
      <c r="I27" s="44"/>
      <c r="J27" s="128"/>
      <c r="K27" s="74" t="s">
        <v>15</v>
      </c>
      <c r="L27" s="89">
        <v>30202</v>
      </c>
      <c r="M27" s="90">
        <v>34043</v>
      </c>
      <c r="N27" s="91">
        <v>37120</v>
      </c>
      <c r="O27" s="48">
        <f t="shared" si="13"/>
        <v>71163</v>
      </c>
      <c r="P27" s="110">
        <f t="shared" si="16"/>
        <v>-19</v>
      </c>
      <c r="Q27" s="80">
        <f t="shared" si="17"/>
        <v>-23</v>
      </c>
      <c r="R27" s="44"/>
      <c r="S27" s="128"/>
      <c r="T27" s="74" t="s">
        <v>15</v>
      </c>
      <c r="U27" s="93">
        <v>324</v>
      </c>
      <c r="V27" s="90">
        <v>178</v>
      </c>
      <c r="W27" s="91">
        <v>207</v>
      </c>
      <c r="X27" s="48">
        <f t="shared" si="14"/>
        <v>385</v>
      </c>
      <c r="Y27" s="110">
        <f t="shared" si="18"/>
        <v>-13</v>
      </c>
      <c r="Z27" s="80">
        <f t="shared" si="19"/>
        <v>-14</v>
      </c>
      <c r="AB27" s="107">
        <v>111</v>
      </c>
    </row>
    <row r="28" spans="1:28" s="39" customFormat="1" ht="12" x14ac:dyDescent="0.15">
      <c r="A28" s="129"/>
      <c r="B28" s="74" t="s">
        <v>16</v>
      </c>
      <c r="C28" s="68">
        <f t="shared" si="11"/>
        <v>30496</v>
      </c>
      <c r="D28" s="46">
        <f t="shared" si="12"/>
        <v>34188</v>
      </c>
      <c r="E28" s="47">
        <f t="shared" si="12"/>
        <v>37368</v>
      </c>
      <c r="F28" s="48">
        <f t="shared" si="20"/>
        <v>71556</v>
      </c>
      <c r="G28" s="110">
        <f t="shared" si="15"/>
        <v>81</v>
      </c>
      <c r="H28" s="80">
        <f t="shared" si="21"/>
        <v>8</v>
      </c>
      <c r="I28" s="44"/>
      <c r="J28" s="129"/>
      <c r="K28" s="74" t="s">
        <v>16</v>
      </c>
      <c r="L28" s="89">
        <v>30288</v>
      </c>
      <c r="M28" s="90">
        <v>34018</v>
      </c>
      <c r="N28" s="91">
        <v>37162</v>
      </c>
      <c r="O28" s="48">
        <f t="shared" si="13"/>
        <v>71180</v>
      </c>
      <c r="P28" s="110">
        <f t="shared" si="16"/>
        <v>86</v>
      </c>
      <c r="Q28" s="80">
        <f t="shared" si="17"/>
        <v>17</v>
      </c>
      <c r="R28" s="44"/>
      <c r="S28" s="129"/>
      <c r="T28" s="74" t="s">
        <v>16</v>
      </c>
      <c r="U28" s="93">
        <v>317</v>
      </c>
      <c r="V28" s="90">
        <v>170</v>
      </c>
      <c r="W28" s="91">
        <v>206</v>
      </c>
      <c r="X28" s="48">
        <f t="shared" si="14"/>
        <v>376</v>
      </c>
      <c r="Y28" s="110">
        <f t="shared" si="18"/>
        <v>-7</v>
      </c>
      <c r="Z28" s="80">
        <f t="shared" si="19"/>
        <v>-9</v>
      </c>
      <c r="AB28" s="107">
        <v>109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458</v>
      </c>
      <c r="D29" s="50">
        <f>IF(D28="","",D28-D15)</f>
        <v>199</v>
      </c>
      <c r="E29" s="51">
        <f>IF(E28="","",E28-E15)</f>
        <v>234</v>
      </c>
      <c r="F29" s="52">
        <f>IF(F28="","",F28-F15)</f>
        <v>433</v>
      </c>
      <c r="G29" s="111"/>
      <c r="H29" s="81"/>
      <c r="I29" s="53"/>
      <c r="J29" s="130" t="s">
        <v>62</v>
      </c>
      <c r="K29" s="131"/>
      <c r="L29" s="49">
        <f>IF(L28="","",L28-L15)</f>
        <v>470</v>
      </c>
      <c r="M29" s="50">
        <f>IF(M28="","",M28-M15)</f>
        <v>206</v>
      </c>
      <c r="N29" s="51">
        <f>IF(N28="","",N28-N15)</f>
        <v>247</v>
      </c>
      <c r="O29" s="52">
        <f>IF(O28="","",O28-O15)</f>
        <v>453</v>
      </c>
      <c r="P29" s="111"/>
      <c r="Q29" s="81"/>
      <c r="R29" s="53"/>
      <c r="S29" s="130" t="s">
        <v>62</v>
      </c>
      <c r="T29" s="131"/>
      <c r="U29" s="49">
        <f>IF(U28="","",U28-U15)</f>
        <v>-17</v>
      </c>
      <c r="V29" s="50">
        <f>IF(V28="","",V28-V15)</f>
        <v>-7</v>
      </c>
      <c r="W29" s="51">
        <f>IF(W28="","",W28-W15)</f>
        <v>-13</v>
      </c>
      <c r="X29" s="52">
        <f>IF(X28="","",X28-X15)</f>
        <v>-20</v>
      </c>
      <c r="Y29" s="111"/>
      <c r="Z29" s="81"/>
      <c r="AB29" s="113"/>
    </row>
    <row r="30" spans="1:28" s="39" customFormat="1" ht="12" customHeight="1" x14ac:dyDescent="0.15">
      <c r="A30" s="132" t="s">
        <v>68</v>
      </c>
      <c r="B30" s="75" t="s">
        <v>5</v>
      </c>
      <c r="C30" s="70">
        <f t="shared" ref="C30:C41" si="22">IF(L30+U30=0,"",L30+U30-AB30)</f>
        <v>30576</v>
      </c>
      <c r="D30" s="56">
        <f t="shared" ref="D30:E41" si="23">IF(M30+V30=0,"",M30+V30)</f>
        <v>34252</v>
      </c>
      <c r="E30" s="57">
        <f t="shared" si="23"/>
        <v>37421</v>
      </c>
      <c r="F30" s="58">
        <f>IF(OR(O30="",X30=""),"",O30+X30)</f>
        <v>71673</v>
      </c>
      <c r="G30" s="112">
        <f>IF(C30="","",C30-C28)</f>
        <v>80</v>
      </c>
      <c r="H30" s="79">
        <f>IF(F30="","",F30-F28)</f>
        <v>117</v>
      </c>
      <c r="I30" s="44"/>
      <c r="J30" s="132" t="s">
        <v>68</v>
      </c>
      <c r="K30" s="75" t="s">
        <v>5</v>
      </c>
      <c r="L30" s="86">
        <v>30365</v>
      </c>
      <c r="M30" s="87">
        <v>34079</v>
      </c>
      <c r="N30" s="88">
        <v>37207</v>
      </c>
      <c r="O30" s="48">
        <f t="shared" ref="O30:O41" si="24">IF(OR(M30="",N30=""),"",M30+N30)</f>
        <v>71286</v>
      </c>
      <c r="P30" s="112">
        <f>IF(L30="","",L30-L28)</f>
        <v>77</v>
      </c>
      <c r="Q30" s="79">
        <f>IF(O30="","",O30-O28)</f>
        <v>106</v>
      </c>
      <c r="R30" s="44"/>
      <c r="S30" s="132" t="s">
        <v>68</v>
      </c>
      <c r="T30" s="75" t="s">
        <v>5</v>
      </c>
      <c r="U30" s="92">
        <v>322</v>
      </c>
      <c r="V30" s="87">
        <v>173</v>
      </c>
      <c r="W30" s="88">
        <v>214</v>
      </c>
      <c r="X30" s="48">
        <f t="shared" ref="X30:X41" si="25">IF(OR(V30="",W30=""),"",V30+W30)</f>
        <v>387</v>
      </c>
      <c r="Y30" s="112">
        <f>IF(U30="","",U30-U28)</f>
        <v>5</v>
      </c>
      <c r="Z30" s="79">
        <f>IF(X30="","",X30-X28)</f>
        <v>11</v>
      </c>
      <c r="AB30" s="107">
        <v>111</v>
      </c>
    </row>
    <row r="31" spans="1:28" s="39" customFormat="1" ht="12" x14ac:dyDescent="0.15">
      <c r="A31" s="128"/>
      <c r="B31" s="74" t="s">
        <v>6</v>
      </c>
      <c r="C31" s="68">
        <v>30576</v>
      </c>
      <c r="D31" s="46">
        <v>34233</v>
      </c>
      <c r="E31" s="47">
        <v>37420</v>
      </c>
      <c r="F31" s="48">
        <f>IF(OR(O31="",X31=""),"",O31+X31)</f>
        <v>71653</v>
      </c>
      <c r="G31" s="110">
        <f t="shared" ref="G31:G41" si="26">IF(C31="","",C31-C30)</f>
        <v>0</v>
      </c>
      <c r="H31" s="80">
        <f>IF(F31="","",F31-F30)</f>
        <v>-20</v>
      </c>
      <c r="I31" s="44"/>
      <c r="J31" s="128"/>
      <c r="K31" s="74" t="s">
        <v>6</v>
      </c>
      <c r="L31" s="89">
        <v>30361</v>
      </c>
      <c r="M31" s="90">
        <v>34055</v>
      </c>
      <c r="N31" s="91">
        <v>37206</v>
      </c>
      <c r="O31" s="48">
        <f t="shared" si="24"/>
        <v>71261</v>
      </c>
      <c r="P31" s="110">
        <f t="shared" ref="P31:P41" si="27">IF(L31="","",L31-L30)</f>
        <v>-4</v>
      </c>
      <c r="Q31" s="80">
        <f t="shared" ref="Q31:Q41" si="28">IF(O31="","",O31-O30)</f>
        <v>-25</v>
      </c>
      <c r="R31" s="44"/>
      <c r="S31" s="128"/>
      <c r="T31" s="74" t="s">
        <v>6</v>
      </c>
      <c r="U31" s="93">
        <v>327</v>
      </c>
      <c r="V31" s="90">
        <v>178</v>
      </c>
      <c r="W31" s="91">
        <v>214</v>
      </c>
      <c r="X31" s="48">
        <f t="shared" si="25"/>
        <v>392</v>
      </c>
      <c r="Y31" s="110">
        <f t="shared" ref="Y31:Y41" si="29">IF(U31="","",U31-U30)</f>
        <v>5</v>
      </c>
      <c r="Z31" s="80">
        <f t="shared" ref="Z31:Z41" si="30">IF(X31="","",X31-X30)</f>
        <v>5</v>
      </c>
      <c r="AB31" s="107">
        <v>112</v>
      </c>
    </row>
    <row r="32" spans="1:28" s="39" customFormat="1" ht="12" x14ac:dyDescent="0.15">
      <c r="A32" s="128"/>
      <c r="B32" s="74" t="s">
        <v>7</v>
      </c>
      <c r="C32" s="68">
        <f t="shared" si="22"/>
        <v>30583</v>
      </c>
      <c r="D32" s="46">
        <f t="shared" si="23"/>
        <v>34252</v>
      </c>
      <c r="E32" s="47">
        <f t="shared" si="23"/>
        <v>37414</v>
      </c>
      <c r="F32" s="48">
        <f t="shared" ref="F32:F41" si="31">IF(OR(O32="",X32=""),"",O32+X32)</f>
        <v>71666</v>
      </c>
      <c r="G32" s="110">
        <f t="shared" si="26"/>
        <v>7</v>
      </c>
      <c r="H32" s="80">
        <f t="shared" ref="H32:H41" si="32">IF(F32="","",F32-F31)</f>
        <v>13</v>
      </c>
      <c r="I32" s="44"/>
      <c r="J32" s="128"/>
      <c r="K32" s="74" t="s">
        <v>7</v>
      </c>
      <c r="L32" s="89">
        <v>30372</v>
      </c>
      <c r="M32" s="90">
        <v>34073</v>
      </c>
      <c r="N32" s="91">
        <v>37203</v>
      </c>
      <c r="O32" s="48">
        <f t="shared" si="24"/>
        <v>71276</v>
      </c>
      <c r="P32" s="110">
        <f t="shared" si="27"/>
        <v>11</v>
      </c>
      <c r="Q32" s="80">
        <f t="shared" si="28"/>
        <v>15</v>
      </c>
      <c r="R32" s="44"/>
      <c r="S32" s="128"/>
      <c r="T32" s="74" t="s">
        <v>7</v>
      </c>
      <c r="U32" s="93">
        <v>325</v>
      </c>
      <c r="V32" s="90">
        <v>179</v>
      </c>
      <c r="W32" s="91">
        <v>211</v>
      </c>
      <c r="X32" s="48">
        <f t="shared" si="25"/>
        <v>390</v>
      </c>
      <c r="Y32" s="110">
        <f t="shared" si="29"/>
        <v>-2</v>
      </c>
      <c r="Z32" s="80">
        <f t="shared" si="30"/>
        <v>-2</v>
      </c>
      <c r="AB32" s="107">
        <v>114</v>
      </c>
    </row>
    <row r="33" spans="1:28" s="39" customFormat="1" ht="12" x14ac:dyDescent="0.15">
      <c r="A33" s="128"/>
      <c r="B33" s="74" t="s">
        <v>8</v>
      </c>
      <c r="C33" s="68">
        <f t="shared" si="22"/>
        <v>30623</v>
      </c>
      <c r="D33" s="46">
        <f t="shared" si="23"/>
        <v>34274</v>
      </c>
      <c r="E33" s="47">
        <f t="shared" si="23"/>
        <v>37460</v>
      </c>
      <c r="F33" s="48">
        <f t="shared" si="31"/>
        <v>71734</v>
      </c>
      <c r="G33" s="110">
        <f t="shared" si="26"/>
        <v>40</v>
      </c>
      <c r="H33" s="80">
        <f t="shared" si="32"/>
        <v>68</v>
      </c>
      <c r="I33" s="44"/>
      <c r="J33" s="128"/>
      <c r="K33" s="74" t="s">
        <v>8</v>
      </c>
      <c r="L33" s="89">
        <v>30415</v>
      </c>
      <c r="M33" s="90">
        <v>34092</v>
      </c>
      <c r="N33" s="91">
        <v>37255</v>
      </c>
      <c r="O33" s="48">
        <f t="shared" si="24"/>
        <v>71347</v>
      </c>
      <c r="P33" s="110">
        <f t="shared" si="27"/>
        <v>43</v>
      </c>
      <c r="Q33" s="80">
        <f t="shared" si="28"/>
        <v>71</v>
      </c>
      <c r="R33" s="44"/>
      <c r="S33" s="128"/>
      <c r="T33" s="74" t="s">
        <v>8</v>
      </c>
      <c r="U33" s="93">
        <v>322</v>
      </c>
      <c r="V33" s="90">
        <v>182</v>
      </c>
      <c r="W33" s="91">
        <v>205</v>
      </c>
      <c r="X33" s="48">
        <f t="shared" si="25"/>
        <v>387</v>
      </c>
      <c r="Y33" s="110">
        <f t="shared" si="29"/>
        <v>-3</v>
      </c>
      <c r="Z33" s="80">
        <f t="shared" si="30"/>
        <v>-3</v>
      </c>
      <c r="AB33" s="107">
        <v>114</v>
      </c>
    </row>
    <row r="34" spans="1:28" s="39" customFormat="1" ht="12" x14ac:dyDescent="0.15">
      <c r="A34" s="128"/>
      <c r="B34" s="74" t="s">
        <v>9</v>
      </c>
      <c r="C34" s="68">
        <f t="shared" si="22"/>
        <v>30657</v>
      </c>
      <c r="D34" s="46">
        <f t="shared" si="23"/>
        <v>34330</v>
      </c>
      <c r="E34" s="47">
        <f t="shared" si="23"/>
        <v>37473</v>
      </c>
      <c r="F34" s="48">
        <f t="shared" si="31"/>
        <v>71803</v>
      </c>
      <c r="G34" s="110">
        <f t="shared" si="26"/>
        <v>34</v>
      </c>
      <c r="H34" s="80">
        <f t="shared" si="32"/>
        <v>69</v>
      </c>
      <c r="I34" s="44"/>
      <c r="J34" s="128"/>
      <c r="K34" s="74" t="s">
        <v>9</v>
      </c>
      <c r="L34" s="89">
        <v>30452</v>
      </c>
      <c r="M34" s="90">
        <v>34148</v>
      </c>
      <c r="N34" s="91">
        <v>37270</v>
      </c>
      <c r="O34" s="48">
        <f t="shared" si="24"/>
        <v>71418</v>
      </c>
      <c r="P34" s="110">
        <f t="shared" si="27"/>
        <v>37</v>
      </c>
      <c r="Q34" s="80">
        <f t="shared" si="28"/>
        <v>71</v>
      </c>
      <c r="R34" s="44"/>
      <c r="S34" s="128"/>
      <c r="T34" s="74" t="s">
        <v>9</v>
      </c>
      <c r="U34" s="93">
        <v>317</v>
      </c>
      <c r="V34" s="90">
        <v>182</v>
      </c>
      <c r="W34" s="91">
        <v>203</v>
      </c>
      <c r="X34" s="48">
        <f t="shared" si="25"/>
        <v>385</v>
      </c>
      <c r="Y34" s="110">
        <f t="shared" si="29"/>
        <v>-5</v>
      </c>
      <c r="Z34" s="80">
        <f t="shared" si="30"/>
        <v>-2</v>
      </c>
      <c r="AB34" s="107">
        <v>112</v>
      </c>
    </row>
    <row r="35" spans="1:28" s="39" customFormat="1" ht="12" x14ac:dyDescent="0.15">
      <c r="A35" s="128"/>
      <c r="B35" s="74" t="s">
        <v>10</v>
      </c>
      <c r="C35" s="68">
        <f t="shared" si="22"/>
        <v>30639</v>
      </c>
      <c r="D35" s="46">
        <f t="shared" si="23"/>
        <v>34286</v>
      </c>
      <c r="E35" s="47">
        <f t="shared" si="23"/>
        <v>37440</v>
      </c>
      <c r="F35" s="48">
        <f t="shared" si="31"/>
        <v>71726</v>
      </c>
      <c r="G35" s="110">
        <f t="shared" si="26"/>
        <v>-18</v>
      </c>
      <c r="H35" s="80">
        <f t="shared" si="32"/>
        <v>-77</v>
      </c>
      <c r="I35" s="44"/>
      <c r="J35" s="128"/>
      <c r="K35" s="74" t="s">
        <v>10</v>
      </c>
      <c r="L35" s="89">
        <v>30438</v>
      </c>
      <c r="M35" s="90">
        <v>34109</v>
      </c>
      <c r="N35" s="91">
        <v>37236</v>
      </c>
      <c r="O35" s="48">
        <f t="shared" si="24"/>
        <v>71345</v>
      </c>
      <c r="P35" s="110">
        <f t="shared" si="27"/>
        <v>-14</v>
      </c>
      <c r="Q35" s="80">
        <f t="shared" si="28"/>
        <v>-73</v>
      </c>
      <c r="R35" s="44"/>
      <c r="S35" s="128"/>
      <c r="T35" s="74" t="s">
        <v>10</v>
      </c>
      <c r="U35" s="93">
        <v>312</v>
      </c>
      <c r="V35" s="90">
        <v>177</v>
      </c>
      <c r="W35" s="91">
        <v>204</v>
      </c>
      <c r="X35" s="48">
        <f t="shared" si="25"/>
        <v>381</v>
      </c>
      <c r="Y35" s="110">
        <f t="shared" si="29"/>
        <v>-5</v>
      </c>
      <c r="Z35" s="80">
        <f t="shared" si="30"/>
        <v>-4</v>
      </c>
      <c r="AB35" s="107">
        <v>111</v>
      </c>
    </row>
    <row r="36" spans="1:28" s="39" customFormat="1" ht="12" x14ac:dyDescent="0.15">
      <c r="A36" s="128"/>
      <c r="B36" s="74" t="s">
        <v>49</v>
      </c>
      <c r="C36" s="68">
        <f t="shared" si="22"/>
        <v>30667</v>
      </c>
      <c r="D36" s="46">
        <f t="shared" si="23"/>
        <v>34292</v>
      </c>
      <c r="E36" s="47">
        <f t="shared" si="23"/>
        <v>37470</v>
      </c>
      <c r="F36" s="48">
        <f t="shared" si="31"/>
        <v>71762</v>
      </c>
      <c r="G36" s="110">
        <f t="shared" si="26"/>
        <v>28</v>
      </c>
      <c r="H36" s="80">
        <f t="shared" si="32"/>
        <v>36</v>
      </c>
      <c r="I36" s="44"/>
      <c r="J36" s="128"/>
      <c r="K36" s="74" t="s">
        <v>49</v>
      </c>
      <c r="L36" s="89">
        <v>30469</v>
      </c>
      <c r="M36" s="90">
        <v>34119</v>
      </c>
      <c r="N36" s="91">
        <v>37267</v>
      </c>
      <c r="O36" s="48">
        <f t="shared" si="24"/>
        <v>71386</v>
      </c>
      <c r="P36" s="110">
        <f t="shared" si="27"/>
        <v>31</v>
      </c>
      <c r="Q36" s="80">
        <f t="shared" si="28"/>
        <v>41</v>
      </c>
      <c r="R36" s="44"/>
      <c r="S36" s="128"/>
      <c r="T36" s="74" t="s">
        <v>49</v>
      </c>
      <c r="U36" s="93">
        <v>312</v>
      </c>
      <c r="V36" s="90">
        <v>173</v>
      </c>
      <c r="W36" s="91">
        <v>203</v>
      </c>
      <c r="X36" s="48">
        <f t="shared" si="25"/>
        <v>376</v>
      </c>
      <c r="Y36" s="110">
        <f t="shared" si="29"/>
        <v>0</v>
      </c>
      <c r="Z36" s="80">
        <f t="shared" si="30"/>
        <v>-5</v>
      </c>
      <c r="AB36" s="107">
        <v>114</v>
      </c>
    </row>
    <row r="37" spans="1:28" s="39" customFormat="1" ht="12" x14ac:dyDescent="0.15">
      <c r="A37" s="128"/>
      <c r="B37" s="74" t="s">
        <v>50</v>
      </c>
      <c r="C37" s="68">
        <f t="shared" si="22"/>
        <v>30697</v>
      </c>
      <c r="D37" s="46">
        <f t="shared" si="23"/>
        <v>34325</v>
      </c>
      <c r="E37" s="47">
        <f t="shared" si="23"/>
        <v>37496</v>
      </c>
      <c r="F37" s="48">
        <f t="shared" si="31"/>
        <v>71821</v>
      </c>
      <c r="G37" s="110">
        <f t="shared" si="26"/>
        <v>30</v>
      </c>
      <c r="H37" s="80">
        <f t="shared" si="32"/>
        <v>59</v>
      </c>
      <c r="I37" s="44"/>
      <c r="J37" s="128"/>
      <c r="K37" s="74" t="s">
        <v>50</v>
      </c>
      <c r="L37" s="89">
        <v>30503</v>
      </c>
      <c r="M37" s="90">
        <v>34151</v>
      </c>
      <c r="N37" s="91">
        <v>37296</v>
      </c>
      <c r="O37" s="48">
        <f t="shared" si="24"/>
        <v>71447</v>
      </c>
      <c r="P37" s="110">
        <f t="shared" si="27"/>
        <v>34</v>
      </c>
      <c r="Q37" s="80">
        <f t="shared" si="28"/>
        <v>61</v>
      </c>
      <c r="R37" s="44"/>
      <c r="S37" s="128"/>
      <c r="T37" s="74" t="s">
        <v>50</v>
      </c>
      <c r="U37" s="93">
        <v>310</v>
      </c>
      <c r="V37" s="90">
        <v>174</v>
      </c>
      <c r="W37" s="91">
        <v>200</v>
      </c>
      <c r="X37" s="48">
        <f t="shared" si="25"/>
        <v>374</v>
      </c>
      <c r="Y37" s="110">
        <f t="shared" si="29"/>
        <v>-2</v>
      </c>
      <c r="Z37" s="80">
        <f t="shared" si="30"/>
        <v>-2</v>
      </c>
      <c r="AB37" s="107">
        <v>116</v>
      </c>
    </row>
    <row r="38" spans="1:28" s="39" customFormat="1" ht="12" x14ac:dyDescent="0.15">
      <c r="A38" s="128"/>
      <c r="B38" s="74" t="s">
        <v>51</v>
      </c>
      <c r="C38" s="68">
        <f t="shared" si="22"/>
        <v>30736</v>
      </c>
      <c r="D38" s="46">
        <f t="shared" si="23"/>
        <v>34336</v>
      </c>
      <c r="E38" s="47">
        <f t="shared" si="23"/>
        <v>37505</v>
      </c>
      <c r="F38" s="48">
        <f t="shared" si="31"/>
        <v>71841</v>
      </c>
      <c r="G38" s="110">
        <f t="shared" si="26"/>
        <v>39</v>
      </c>
      <c r="H38" s="80">
        <f t="shared" si="32"/>
        <v>20</v>
      </c>
      <c r="I38" s="44"/>
      <c r="J38" s="128"/>
      <c r="K38" s="74" t="s">
        <v>51</v>
      </c>
      <c r="L38" s="89">
        <v>30537</v>
      </c>
      <c r="M38" s="90">
        <v>34160</v>
      </c>
      <c r="N38" s="91">
        <v>37303</v>
      </c>
      <c r="O38" s="48">
        <f t="shared" si="24"/>
        <v>71463</v>
      </c>
      <c r="P38" s="110">
        <f t="shared" si="27"/>
        <v>34</v>
      </c>
      <c r="Q38" s="80">
        <f t="shared" si="28"/>
        <v>16</v>
      </c>
      <c r="R38" s="44"/>
      <c r="S38" s="128"/>
      <c r="T38" s="74" t="s">
        <v>51</v>
      </c>
      <c r="U38" s="93">
        <v>314</v>
      </c>
      <c r="V38" s="90">
        <v>176</v>
      </c>
      <c r="W38" s="91">
        <v>202</v>
      </c>
      <c r="X38" s="48">
        <f t="shared" si="25"/>
        <v>378</v>
      </c>
      <c r="Y38" s="110">
        <f t="shared" si="29"/>
        <v>4</v>
      </c>
      <c r="Z38" s="80">
        <f t="shared" si="30"/>
        <v>4</v>
      </c>
      <c r="AB38" s="107">
        <v>115</v>
      </c>
    </row>
    <row r="39" spans="1:28" s="39" customFormat="1" ht="12" x14ac:dyDescent="0.15">
      <c r="A39" s="128"/>
      <c r="B39" s="74" t="s">
        <v>14</v>
      </c>
      <c r="C39" s="68">
        <f t="shared" si="22"/>
        <v>30706</v>
      </c>
      <c r="D39" s="46">
        <f t="shared" si="23"/>
        <v>34295</v>
      </c>
      <c r="E39" s="47">
        <f t="shared" si="23"/>
        <v>37479</v>
      </c>
      <c r="F39" s="48">
        <f t="shared" si="31"/>
        <v>71774</v>
      </c>
      <c r="G39" s="110">
        <f t="shared" si="26"/>
        <v>-30</v>
      </c>
      <c r="H39" s="80">
        <f t="shared" si="32"/>
        <v>-67</v>
      </c>
      <c r="I39" s="44"/>
      <c r="J39" s="128"/>
      <c r="K39" s="74" t="s">
        <v>14</v>
      </c>
      <c r="L39" s="89">
        <v>30517</v>
      </c>
      <c r="M39" s="90">
        <v>34125</v>
      </c>
      <c r="N39" s="91">
        <v>37284</v>
      </c>
      <c r="O39" s="48">
        <f t="shared" si="24"/>
        <v>71409</v>
      </c>
      <c r="P39" s="110">
        <f t="shared" si="27"/>
        <v>-20</v>
      </c>
      <c r="Q39" s="80">
        <f t="shared" si="28"/>
        <v>-54</v>
      </c>
      <c r="R39" s="44"/>
      <c r="S39" s="128"/>
      <c r="T39" s="74" t="s">
        <v>14</v>
      </c>
      <c r="U39" s="93">
        <v>303</v>
      </c>
      <c r="V39" s="90">
        <v>170</v>
      </c>
      <c r="W39" s="91">
        <v>195</v>
      </c>
      <c r="X39" s="48">
        <f t="shared" si="25"/>
        <v>365</v>
      </c>
      <c r="Y39" s="110">
        <f t="shared" si="29"/>
        <v>-11</v>
      </c>
      <c r="Z39" s="80">
        <f t="shared" si="30"/>
        <v>-13</v>
      </c>
      <c r="AB39" s="107">
        <v>114</v>
      </c>
    </row>
    <row r="40" spans="1:28" s="39" customFormat="1" ht="12" x14ac:dyDescent="0.15">
      <c r="A40" s="128"/>
      <c r="B40" s="74" t="s">
        <v>15</v>
      </c>
      <c r="C40" s="68">
        <f t="shared" si="22"/>
        <v>30659</v>
      </c>
      <c r="D40" s="46">
        <f t="shared" si="23"/>
        <v>34259</v>
      </c>
      <c r="E40" s="47">
        <f t="shared" si="23"/>
        <v>37420</v>
      </c>
      <c r="F40" s="48">
        <f t="shared" si="31"/>
        <v>71679</v>
      </c>
      <c r="G40" s="110">
        <f t="shared" si="26"/>
        <v>-47</v>
      </c>
      <c r="H40" s="80">
        <f t="shared" si="32"/>
        <v>-95</v>
      </c>
      <c r="I40" s="44"/>
      <c r="J40" s="128"/>
      <c r="K40" s="74" t="s">
        <v>15</v>
      </c>
      <c r="L40" s="89">
        <v>30481</v>
      </c>
      <c r="M40" s="90">
        <v>34088</v>
      </c>
      <c r="N40" s="91">
        <v>37237</v>
      </c>
      <c r="O40" s="48">
        <f t="shared" si="24"/>
        <v>71325</v>
      </c>
      <c r="P40" s="110">
        <f t="shared" si="27"/>
        <v>-36</v>
      </c>
      <c r="Q40" s="80">
        <f t="shared" si="28"/>
        <v>-84</v>
      </c>
      <c r="R40" s="44"/>
      <c r="S40" s="128"/>
      <c r="T40" s="74" t="s">
        <v>15</v>
      </c>
      <c r="U40" s="93">
        <v>290</v>
      </c>
      <c r="V40" s="90">
        <v>171</v>
      </c>
      <c r="W40" s="91">
        <v>183</v>
      </c>
      <c r="X40" s="48">
        <f t="shared" si="25"/>
        <v>354</v>
      </c>
      <c r="Y40" s="110">
        <f t="shared" si="29"/>
        <v>-13</v>
      </c>
      <c r="Z40" s="80">
        <f t="shared" si="30"/>
        <v>-11</v>
      </c>
      <c r="AB40" s="107">
        <v>112</v>
      </c>
    </row>
    <row r="41" spans="1:28" s="39" customFormat="1" ht="12" x14ac:dyDescent="0.15">
      <c r="A41" s="129"/>
      <c r="B41" s="74" t="s">
        <v>16</v>
      </c>
      <c r="C41" s="68">
        <f t="shared" si="22"/>
        <v>30738</v>
      </c>
      <c r="D41" s="46">
        <f t="shared" si="23"/>
        <v>34206</v>
      </c>
      <c r="E41" s="47">
        <f t="shared" si="23"/>
        <v>37358</v>
      </c>
      <c r="F41" s="48">
        <f t="shared" si="31"/>
        <v>71564</v>
      </c>
      <c r="G41" s="110">
        <f t="shared" si="26"/>
        <v>79</v>
      </c>
      <c r="H41" s="80">
        <f t="shared" si="32"/>
        <v>-115</v>
      </c>
      <c r="I41" s="44"/>
      <c r="J41" s="129"/>
      <c r="K41" s="74" t="s">
        <v>16</v>
      </c>
      <c r="L41" s="89">
        <v>30531</v>
      </c>
      <c r="M41" s="90">
        <v>34023</v>
      </c>
      <c r="N41" s="91">
        <v>37160</v>
      </c>
      <c r="O41" s="48">
        <f t="shared" si="24"/>
        <v>71183</v>
      </c>
      <c r="P41" s="110">
        <f t="shared" si="27"/>
        <v>50</v>
      </c>
      <c r="Q41" s="80">
        <f t="shared" si="28"/>
        <v>-142</v>
      </c>
      <c r="R41" s="44"/>
      <c r="S41" s="129"/>
      <c r="T41" s="74" t="s">
        <v>16</v>
      </c>
      <c r="U41" s="93">
        <v>318</v>
      </c>
      <c r="V41" s="90">
        <v>183</v>
      </c>
      <c r="W41" s="91">
        <v>198</v>
      </c>
      <c r="X41" s="48">
        <f t="shared" si="25"/>
        <v>381</v>
      </c>
      <c r="Y41" s="110">
        <f t="shared" si="29"/>
        <v>28</v>
      </c>
      <c r="Z41" s="80">
        <f t="shared" si="30"/>
        <v>27</v>
      </c>
      <c r="AB41" s="107">
        <v>111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242</v>
      </c>
      <c r="D42" s="50">
        <f>IF(D41="","",D41-D28)</f>
        <v>18</v>
      </c>
      <c r="E42" s="51">
        <f>IF(E41="","",E41-E28)</f>
        <v>-10</v>
      </c>
      <c r="F42" s="52">
        <f>IF(F41="","",F41-F28)</f>
        <v>8</v>
      </c>
      <c r="G42" s="111"/>
      <c r="H42" s="81"/>
      <c r="I42" s="53"/>
      <c r="J42" s="130" t="s">
        <v>62</v>
      </c>
      <c r="K42" s="131"/>
      <c r="L42" s="49">
        <f>IF(L41="","",L41-L28)</f>
        <v>243</v>
      </c>
      <c r="M42" s="50">
        <f>IF(M41="","",M41-M28)</f>
        <v>5</v>
      </c>
      <c r="N42" s="51">
        <f>IF(N41="","",N41-N28)</f>
        <v>-2</v>
      </c>
      <c r="O42" s="52">
        <f>IF(O41="","",O41-O28)</f>
        <v>3</v>
      </c>
      <c r="P42" s="111"/>
      <c r="Q42" s="81"/>
      <c r="R42" s="53"/>
      <c r="S42" s="130" t="s">
        <v>62</v>
      </c>
      <c r="T42" s="131"/>
      <c r="U42" s="49">
        <f>IF(U41="","",U41-U28)</f>
        <v>1</v>
      </c>
      <c r="V42" s="50">
        <f>IF(V41="","",V41-V28)</f>
        <v>13</v>
      </c>
      <c r="W42" s="51">
        <f>IF(W41="","",W41-W28)</f>
        <v>-8</v>
      </c>
      <c r="X42" s="52">
        <f>IF(X41="","",X41-X28)</f>
        <v>5</v>
      </c>
      <c r="Y42" s="111"/>
      <c r="Z42" s="81"/>
      <c r="AB42" s="113"/>
    </row>
    <row r="43" spans="1:28" s="39" customFormat="1" ht="12" customHeight="1" x14ac:dyDescent="0.15">
      <c r="A43" s="132" t="s">
        <v>69</v>
      </c>
      <c r="B43" s="75" t="s">
        <v>5</v>
      </c>
      <c r="C43" s="70">
        <f>IF(L43+U43=0,"",L43+U43-AB43)</f>
        <v>30827</v>
      </c>
      <c r="D43" s="56">
        <f t="shared" ref="D43:E54" si="33">IF(M43+V43=0,"",M43+V43)</f>
        <v>34254</v>
      </c>
      <c r="E43" s="57">
        <f t="shared" si="33"/>
        <v>37439</v>
      </c>
      <c r="F43" s="58">
        <f t="shared" ref="F43:F54" si="34">IF(OR(O43="",X43=""),"",O43+X43)</f>
        <v>71693</v>
      </c>
      <c r="G43" s="112">
        <f>IF(C43="","",C43-C41)</f>
        <v>89</v>
      </c>
      <c r="H43" s="79">
        <f>IF(F43="","",F43-F41)</f>
        <v>129</v>
      </c>
      <c r="I43" s="44"/>
      <c r="J43" s="132" t="s">
        <v>69</v>
      </c>
      <c r="K43" s="75" t="s">
        <v>5</v>
      </c>
      <c r="L43" s="86">
        <v>30626</v>
      </c>
      <c r="M43" s="87">
        <v>34075</v>
      </c>
      <c r="N43" s="88">
        <v>37237</v>
      </c>
      <c r="O43" s="58">
        <f t="shared" ref="O43:O54" si="35">IF(OR(M43="",N43=""),"",M43+N43)</f>
        <v>71312</v>
      </c>
      <c r="P43" s="112">
        <f>IF(L43="","",L43-L41)</f>
        <v>95</v>
      </c>
      <c r="Q43" s="79">
        <f>IF(O43="","",O43-O41)</f>
        <v>129</v>
      </c>
      <c r="R43" s="44"/>
      <c r="S43" s="132" t="s">
        <v>69</v>
      </c>
      <c r="T43" s="75" t="s">
        <v>5</v>
      </c>
      <c r="U43" s="92">
        <v>314</v>
      </c>
      <c r="V43" s="87">
        <v>179</v>
      </c>
      <c r="W43" s="88">
        <v>202</v>
      </c>
      <c r="X43" s="48">
        <f t="shared" ref="X43:X54" si="36">IF(OR(V43="",W43=""),"",V43+W43)</f>
        <v>381</v>
      </c>
      <c r="Y43" s="112">
        <f>IF(U43="","",U43-U41)</f>
        <v>-4</v>
      </c>
      <c r="Z43" s="79">
        <f>IF(X43="","",X43-X41)</f>
        <v>0</v>
      </c>
      <c r="AB43" s="106">
        <v>113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30859</v>
      </c>
      <c r="D44" s="46">
        <f t="shared" si="33"/>
        <v>34266</v>
      </c>
      <c r="E44" s="47">
        <f t="shared" si="33"/>
        <v>37449</v>
      </c>
      <c r="F44" s="48">
        <f t="shared" si="34"/>
        <v>71715</v>
      </c>
      <c r="G44" s="110">
        <f t="shared" ref="G44:G54" si="37">IF(C44="","",C44-C43)</f>
        <v>32</v>
      </c>
      <c r="H44" s="80">
        <f>IF(F44="","",F44-F43)</f>
        <v>22</v>
      </c>
      <c r="I44" s="44"/>
      <c r="J44" s="128"/>
      <c r="K44" s="74" t="s">
        <v>6</v>
      </c>
      <c r="L44" s="89">
        <v>30655</v>
      </c>
      <c r="M44" s="90">
        <v>34081</v>
      </c>
      <c r="N44" s="91">
        <v>37245</v>
      </c>
      <c r="O44" s="48">
        <f t="shared" si="35"/>
        <v>71326</v>
      </c>
      <c r="P44" s="110">
        <f t="shared" ref="P44:P54" si="38">IF(L44="","",L44-L43)</f>
        <v>29</v>
      </c>
      <c r="Q44" s="80">
        <f t="shared" ref="Q44:Q54" si="39">IF(O44="","",O44-O43)</f>
        <v>14</v>
      </c>
      <c r="R44" s="44"/>
      <c r="S44" s="128"/>
      <c r="T44" s="74" t="s">
        <v>6</v>
      </c>
      <c r="U44" s="93">
        <v>319</v>
      </c>
      <c r="V44" s="90">
        <v>185</v>
      </c>
      <c r="W44" s="91">
        <v>204</v>
      </c>
      <c r="X44" s="48">
        <f t="shared" si="36"/>
        <v>389</v>
      </c>
      <c r="Y44" s="110">
        <f t="shared" ref="Y44:Y54" si="40">IF(U44="","",U44-U43)</f>
        <v>5</v>
      </c>
      <c r="Z44" s="80">
        <f t="shared" ref="Z44:Z54" si="41">IF(X44="","",X44-X43)</f>
        <v>8</v>
      </c>
      <c r="AB44" s="107">
        <v>115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30880</v>
      </c>
      <c r="D45" s="46">
        <f t="shared" si="33"/>
        <v>34301</v>
      </c>
      <c r="E45" s="47">
        <f t="shared" si="33"/>
        <v>37428</v>
      </c>
      <c r="F45" s="48">
        <f t="shared" si="34"/>
        <v>71729</v>
      </c>
      <c r="G45" s="110">
        <f t="shared" si="37"/>
        <v>21</v>
      </c>
      <c r="H45" s="80">
        <f t="shared" ref="H45:H54" si="42">IF(F45="","",F45-F44)</f>
        <v>14</v>
      </c>
      <c r="I45" s="44"/>
      <c r="J45" s="128"/>
      <c r="K45" s="74" t="s">
        <v>7</v>
      </c>
      <c r="L45" s="89">
        <v>30675</v>
      </c>
      <c r="M45" s="90">
        <v>34115</v>
      </c>
      <c r="N45" s="91">
        <v>37225</v>
      </c>
      <c r="O45" s="48">
        <f t="shared" si="35"/>
        <v>71340</v>
      </c>
      <c r="P45" s="110">
        <f t="shared" si="38"/>
        <v>20</v>
      </c>
      <c r="Q45" s="80">
        <f t="shared" si="39"/>
        <v>14</v>
      </c>
      <c r="R45" s="44"/>
      <c r="S45" s="128"/>
      <c r="T45" s="74" t="s">
        <v>7</v>
      </c>
      <c r="U45" s="93">
        <v>316</v>
      </c>
      <c r="V45" s="90">
        <v>186</v>
      </c>
      <c r="W45" s="91">
        <v>203</v>
      </c>
      <c r="X45" s="48">
        <f t="shared" si="36"/>
        <v>389</v>
      </c>
      <c r="Y45" s="110">
        <f t="shared" si="40"/>
        <v>-3</v>
      </c>
      <c r="Z45" s="80">
        <f t="shared" si="41"/>
        <v>0</v>
      </c>
      <c r="AB45" s="107">
        <v>111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30882</v>
      </c>
      <c r="D46" s="46">
        <f t="shared" si="33"/>
        <v>34276</v>
      </c>
      <c r="E46" s="47">
        <f t="shared" si="33"/>
        <v>37431</v>
      </c>
      <c r="F46" s="48">
        <f t="shared" si="34"/>
        <v>71707</v>
      </c>
      <c r="G46" s="110">
        <f t="shared" si="37"/>
        <v>2</v>
      </c>
      <c r="H46" s="80">
        <f t="shared" si="42"/>
        <v>-22</v>
      </c>
      <c r="I46" s="44"/>
      <c r="J46" s="128"/>
      <c r="K46" s="74" t="s">
        <v>8</v>
      </c>
      <c r="L46" s="89">
        <v>30673</v>
      </c>
      <c r="M46" s="90">
        <v>34092</v>
      </c>
      <c r="N46" s="91">
        <v>37221</v>
      </c>
      <c r="O46" s="48">
        <f t="shared" si="35"/>
        <v>71313</v>
      </c>
      <c r="P46" s="110">
        <f t="shared" si="38"/>
        <v>-2</v>
      </c>
      <c r="Q46" s="80">
        <f t="shared" si="39"/>
        <v>-27</v>
      </c>
      <c r="R46" s="44"/>
      <c r="S46" s="128"/>
      <c r="T46" s="74" t="s">
        <v>8</v>
      </c>
      <c r="U46" s="93">
        <v>321</v>
      </c>
      <c r="V46" s="90">
        <v>184</v>
      </c>
      <c r="W46" s="91">
        <v>210</v>
      </c>
      <c r="X46" s="48">
        <f t="shared" si="36"/>
        <v>394</v>
      </c>
      <c r="Y46" s="110">
        <f t="shared" si="40"/>
        <v>5</v>
      </c>
      <c r="Z46" s="80">
        <f t="shared" si="41"/>
        <v>5</v>
      </c>
      <c r="AB46" s="107">
        <v>112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30877</v>
      </c>
      <c r="D47" s="46">
        <f t="shared" si="33"/>
        <v>34322</v>
      </c>
      <c r="E47" s="47">
        <f t="shared" si="33"/>
        <v>37404</v>
      </c>
      <c r="F47" s="48">
        <f t="shared" si="34"/>
        <v>71726</v>
      </c>
      <c r="G47" s="110">
        <f t="shared" si="37"/>
        <v>-5</v>
      </c>
      <c r="H47" s="80">
        <f t="shared" si="42"/>
        <v>19</v>
      </c>
      <c r="I47" s="44"/>
      <c r="J47" s="128"/>
      <c r="K47" s="74" t="s">
        <v>9</v>
      </c>
      <c r="L47" s="89">
        <v>30682</v>
      </c>
      <c r="M47" s="90">
        <v>34139</v>
      </c>
      <c r="N47" s="91">
        <v>37211</v>
      </c>
      <c r="O47" s="48">
        <f t="shared" si="35"/>
        <v>71350</v>
      </c>
      <c r="P47" s="110">
        <f t="shared" si="38"/>
        <v>9</v>
      </c>
      <c r="Q47" s="80">
        <f t="shared" si="39"/>
        <v>37</v>
      </c>
      <c r="R47" s="44"/>
      <c r="S47" s="128"/>
      <c r="T47" s="74" t="s">
        <v>9</v>
      </c>
      <c r="U47" s="93">
        <v>308</v>
      </c>
      <c r="V47" s="90">
        <v>183</v>
      </c>
      <c r="W47" s="91">
        <v>193</v>
      </c>
      <c r="X47" s="48">
        <f t="shared" si="36"/>
        <v>376</v>
      </c>
      <c r="Y47" s="110">
        <f t="shared" si="40"/>
        <v>-13</v>
      </c>
      <c r="Z47" s="80">
        <f t="shared" si="41"/>
        <v>-18</v>
      </c>
      <c r="AB47" s="107">
        <v>113</v>
      </c>
    </row>
    <row r="48" spans="1:28" s="39" customFormat="1" ht="12" x14ac:dyDescent="0.15">
      <c r="A48" s="128"/>
      <c r="B48" s="74" t="s">
        <v>10</v>
      </c>
      <c r="C48" s="68">
        <f t="shared" ref="C48:C54" si="43">IF(L48+U48=0,"",L48+U48-AB48)</f>
        <v>30934</v>
      </c>
      <c r="D48" s="46">
        <f t="shared" si="33"/>
        <v>34357</v>
      </c>
      <c r="E48" s="47">
        <f t="shared" si="33"/>
        <v>37428</v>
      </c>
      <c r="F48" s="48">
        <f t="shared" si="34"/>
        <v>71785</v>
      </c>
      <c r="G48" s="110">
        <f t="shared" si="37"/>
        <v>57</v>
      </c>
      <c r="H48" s="80">
        <f t="shared" si="42"/>
        <v>59</v>
      </c>
      <c r="I48" s="44"/>
      <c r="J48" s="128"/>
      <c r="K48" s="74" t="s">
        <v>10</v>
      </c>
      <c r="L48" s="89">
        <v>30734</v>
      </c>
      <c r="M48" s="90">
        <v>34172</v>
      </c>
      <c r="N48" s="91">
        <v>37232</v>
      </c>
      <c r="O48" s="48">
        <f t="shared" si="35"/>
        <v>71404</v>
      </c>
      <c r="P48" s="110">
        <f t="shared" si="38"/>
        <v>52</v>
      </c>
      <c r="Q48" s="80">
        <f t="shared" si="39"/>
        <v>54</v>
      </c>
      <c r="R48" s="44"/>
      <c r="S48" s="128"/>
      <c r="T48" s="74" t="s">
        <v>10</v>
      </c>
      <c r="U48" s="93">
        <v>313</v>
      </c>
      <c r="V48" s="90">
        <v>185</v>
      </c>
      <c r="W48" s="91">
        <v>196</v>
      </c>
      <c r="X48" s="48">
        <f t="shared" si="36"/>
        <v>381</v>
      </c>
      <c r="Y48" s="110">
        <f t="shared" si="40"/>
        <v>5</v>
      </c>
      <c r="Z48" s="80">
        <f t="shared" si="41"/>
        <v>5</v>
      </c>
      <c r="AB48" s="107">
        <v>113</v>
      </c>
    </row>
    <row r="49" spans="1:28" s="39" customFormat="1" ht="12" x14ac:dyDescent="0.15">
      <c r="A49" s="128"/>
      <c r="B49" s="74" t="s">
        <v>49</v>
      </c>
      <c r="C49" s="68">
        <f t="shared" si="43"/>
        <v>30960</v>
      </c>
      <c r="D49" s="46">
        <f t="shared" si="33"/>
        <v>34404</v>
      </c>
      <c r="E49" s="47">
        <f t="shared" si="33"/>
        <v>37422</v>
      </c>
      <c r="F49" s="48">
        <f t="shared" si="34"/>
        <v>71826</v>
      </c>
      <c r="G49" s="110">
        <f t="shared" si="37"/>
        <v>26</v>
      </c>
      <c r="H49" s="80">
        <f t="shared" si="42"/>
        <v>41</v>
      </c>
      <c r="I49" s="44"/>
      <c r="J49" s="128"/>
      <c r="K49" s="74" t="s">
        <v>49</v>
      </c>
      <c r="L49" s="89">
        <v>30758</v>
      </c>
      <c r="M49" s="90">
        <v>34216</v>
      </c>
      <c r="N49" s="91">
        <v>37225</v>
      </c>
      <c r="O49" s="48">
        <f t="shared" si="35"/>
        <v>71441</v>
      </c>
      <c r="P49" s="110">
        <f t="shared" si="38"/>
        <v>24</v>
      </c>
      <c r="Q49" s="80">
        <f t="shared" si="39"/>
        <v>37</v>
      </c>
      <c r="R49" s="44"/>
      <c r="S49" s="128"/>
      <c r="T49" s="74" t="s">
        <v>49</v>
      </c>
      <c r="U49" s="93">
        <v>315</v>
      </c>
      <c r="V49" s="90">
        <v>188</v>
      </c>
      <c r="W49" s="91">
        <v>197</v>
      </c>
      <c r="X49" s="48">
        <f t="shared" si="36"/>
        <v>385</v>
      </c>
      <c r="Y49" s="110">
        <f t="shared" si="40"/>
        <v>2</v>
      </c>
      <c r="Z49" s="80">
        <f t="shared" si="41"/>
        <v>4</v>
      </c>
      <c r="AB49" s="107">
        <v>113</v>
      </c>
    </row>
    <row r="50" spans="1:28" s="39" customFormat="1" ht="12" x14ac:dyDescent="0.15">
      <c r="A50" s="128"/>
      <c r="B50" s="74" t="s">
        <v>50</v>
      </c>
      <c r="C50" s="68">
        <f t="shared" si="43"/>
        <v>31007</v>
      </c>
      <c r="D50" s="46">
        <f t="shared" si="33"/>
        <v>34418</v>
      </c>
      <c r="E50" s="47">
        <f t="shared" si="33"/>
        <v>37462</v>
      </c>
      <c r="F50" s="48">
        <f t="shared" si="34"/>
        <v>71880</v>
      </c>
      <c r="G50" s="110">
        <f t="shared" si="37"/>
        <v>47</v>
      </c>
      <c r="H50" s="80">
        <f t="shared" si="42"/>
        <v>54</v>
      </c>
      <c r="I50" s="44"/>
      <c r="J50" s="128"/>
      <c r="K50" s="74" t="s">
        <v>50</v>
      </c>
      <c r="L50" s="89">
        <v>30801</v>
      </c>
      <c r="M50" s="90">
        <v>34224</v>
      </c>
      <c r="N50" s="91">
        <v>37267</v>
      </c>
      <c r="O50" s="48">
        <f t="shared" si="35"/>
        <v>71491</v>
      </c>
      <c r="P50" s="110">
        <f t="shared" si="38"/>
        <v>43</v>
      </c>
      <c r="Q50" s="80">
        <f t="shared" si="39"/>
        <v>50</v>
      </c>
      <c r="R50" s="44"/>
      <c r="S50" s="128"/>
      <c r="T50" s="74" t="s">
        <v>50</v>
      </c>
      <c r="U50" s="93">
        <v>320</v>
      </c>
      <c r="V50" s="90">
        <v>194</v>
      </c>
      <c r="W50" s="91">
        <v>195</v>
      </c>
      <c r="X50" s="48">
        <f t="shared" si="36"/>
        <v>389</v>
      </c>
      <c r="Y50" s="110">
        <f t="shared" si="40"/>
        <v>5</v>
      </c>
      <c r="Z50" s="80">
        <f t="shared" si="41"/>
        <v>4</v>
      </c>
      <c r="AB50" s="107">
        <v>114</v>
      </c>
    </row>
    <row r="51" spans="1:28" s="39" customFormat="1" ht="12" x14ac:dyDescent="0.15">
      <c r="A51" s="128"/>
      <c r="B51" s="74" t="s">
        <v>51</v>
      </c>
      <c r="C51" s="68">
        <f t="shared" si="43"/>
        <v>31025</v>
      </c>
      <c r="D51" s="46">
        <f t="shared" si="33"/>
        <v>34413</v>
      </c>
      <c r="E51" s="47">
        <f t="shared" si="33"/>
        <v>37485</v>
      </c>
      <c r="F51" s="48">
        <f t="shared" si="34"/>
        <v>71898</v>
      </c>
      <c r="G51" s="110">
        <f t="shared" si="37"/>
        <v>18</v>
      </c>
      <c r="H51" s="80">
        <f t="shared" si="42"/>
        <v>18</v>
      </c>
      <c r="I51" s="44"/>
      <c r="J51" s="128"/>
      <c r="K51" s="74" t="s">
        <v>51</v>
      </c>
      <c r="L51" s="89">
        <v>30823</v>
      </c>
      <c r="M51" s="90">
        <v>34221</v>
      </c>
      <c r="N51" s="91">
        <v>37292</v>
      </c>
      <c r="O51" s="48">
        <f t="shared" si="35"/>
        <v>71513</v>
      </c>
      <c r="P51" s="110">
        <f t="shared" si="38"/>
        <v>22</v>
      </c>
      <c r="Q51" s="80">
        <f t="shared" si="39"/>
        <v>22</v>
      </c>
      <c r="R51" s="44"/>
      <c r="S51" s="128"/>
      <c r="T51" s="74" t="s">
        <v>51</v>
      </c>
      <c r="U51" s="93">
        <v>317</v>
      </c>
      <c r="V51" s="90">
        <v>192</v>
      </c>
      <c r="W51" s="91">
        <v>193</v>
      </c>
      <c r="X51" s="48">
        <f t="shared" si="36"/>
        <v>385</v>
      </c>
      <c r="Y51" s="110">
        <f t="shared" si="40"/>
        <v>-3</v>
      </c>
      <c r="Z51" s="80">
        <f t="shared" si="41"/>
        <v>-4</v>
      </c>
      <c r="AB51" s="107">
        <v>115</v>
      </c>
    </row>
    <row r="52" spans="1:28" s="39" customFormat="1" ht="12" x14ac:dyDescent="0.15">
      <c r="A52" s="128"/>
      <c r="B52" s="74" t="s">
        <v>14</v>
      </c>
      <c r="C52" s="68">
        <f t="shared" si="43"/>
        <v>30996</v>
      </c>
      <c r="D52" s="46">
        <f t="shared" si="33"/>
        <v>34368</v>
      </c>
      <c r="E52" s="47">
        <f t="shared" si="33"/>
        <v>37442</v>
      </c>
      <c r="F52" s="48">
        <f t="shared" si="34"/>
        <v>71810</v>
      </c>
      <c r="G52" s="110">
        <f t="shared" si="37"/>
        <v>-29</v>
      </c>
      <c r="H52" s="80">
        <f t="shared" si="42"/>
        <v>-88</v>
      </c>
      <c r="I52" s="44"/>
      <c r="J52" s="128"/>
      <c r="K52" s="74" t="s">
        <v>14</v>
      </c>
      <c r="L52" s="89">
        <v>30797</v>
      </c>
      <c r="M52" s="90">
        <v>34176</v>
      </c>
      <c r="N52" s="91">
        <v>37256</v>
      </c>
      <c r="O52" s="48">
        <f t="shared" si="35"/>
        <v>71432</v>
      </c>
      <c r="P52" s="110">
        <f t="shared" si="38"/>
        <v>-26</v>
      </c>
      <c r="Q52" s="80">
        <f t="shared" si="39"/>
        <v>-81</v>
      </c>
      <c r="R52" s="44"/>
      <c r="S52" s="128"/>
      <c r="T52" s="74" t="s">
        <v>14</v>
      </c>
      <c r="U52" s="93">
        <v>311</v>
      </c>
      <c r="V52" s="90">
        <v>192</v>
      </c>
      <c r="W52" s="91">
        <v>186</v>
      </c>
      <c r="X52" s="48">
        <f t="shared" si="36"/>
        <v>378</v>
      </c>
      <c r="Y52" s="110">
        <f t="shared" si="40"/>
        <v>-6</v>
      </c>
      <c r="Z52" s="80">
        <f t="shared" si="41"/>
        <v>-7</v>
      </c>
      <c r="AB52" s="107">
        <v>112</v>
      </c>
    </row>
    <row r="53" spans="1:28" s="39" customFormat="1" ht="12" x14ac:dyDescent="0.15">
      <c r="A53" s="128"/>
      <c r="B53" s="74" t="s">
        <v>15</v>
      </c>
      <c r="C53" s="68">
        <f t="shared" si="43"/>
        <v>31018</v>
      </c>
      <c r="D53" s="46">
        <f t="shared" si="33"/>
        <v>34380</v>
      </c>
      <c r="E53" s="47">
        <f t="shared" si="33"/>
        <v>37448</v>
      </c>
      <c r="F53" s="48">
        <f t="shared" si="34"/>
        <v>71828</v>
      </c>
      <c r="G53" s="110">
        <f t="shared" si="37"/>
        <v>22</v>
      </c>
      <c r="H53" s="80">
        <f t="shared" si="42"/>
        <v>18</v>
      </c>
      <c r="I53" s="44"/>
      <c r="J53" s="128"/>
      <c r="K53" s="74" t="s">
        <v>15</v>
      </c>
      <c r="L53" s="89">
        <v>30828</v>
      </c>
      <c r="M53" s="90">
        <v>34194</v>
      </c>
      <c r="N53" s="91">
        <v>37265</v>
      </c>
      <c r="O53" s="48">
        <f t="shared" si="35"/>
        <v>71459</v>
      </c>
      <c r="P53" s="110">
        <f t="shared" si="38"/>
        <v>31</v>
      </c>
      <c r="Q53" s="80">
        <f t="shared" si="39"/>
        <v>27</v>
      </c>
      <c r="R53" s="44"/>
      <c r="S53" s="128"/>
      <c r="T53" s="74" t="s">
        <v>15</v>
      </c>
      <c r="U53" s="93">
        <v>302</v>
      </c>
      <c r="V53" s="90">
        <v>186</v>
      </c>
      <c r="W53" s="91">
        <v>183</v>
      </c>
      <c r="X53" s="48">
        <f t="shared" si="36"/>
        <v>369</v>
      </c>
      <c r="Y53" s="110">
        <f t="shared" si="40"/>
        <v>-9</v>
      </c>
      <c r="Z53" s="80">
        <f t="shared" si="41"/>
        <v>-9</v>
      </c>
      <c r="AB53" s="107">
        <v>112</v>
      </c>
    </row>
    <row r="54" spans="1:28" s="39" customFormat="1" ht="12" x14ac:dyDescent="0.15">
      <c r="A54" s="129"/>
      <c r="B54" s="74" t="s">
        <v>16</v>
      </c>
      <c r="C54" s="68">
        <f t="shared" si="43"/>
        <v>31065</v>
      </c>
      <c r="D54" s="46">
        <f t="shared" si="33"/>
        <v>34299</v>
      </c>
      <c r="E54" s="47">
        <f t="shared" si="33"/>
        <v>37360</v>
      </c>
      <c r="F54" s="48">
        <f t="shared" si="34"/>
        <v>71659</v>
      </c>
      <c r="G54" s="110">
        <f t="shared" si="37"/>
        <v>47</v>
      </c>
      <c r="H54" s="80">
        <f t="shared" si="42"/>
        <v>-169</v>
      </c>
      <c r="I54" s="44"/>
      <c r="J54" s="129"/>
      <c r="K54" s="74" t="s">
        <v>16</v>
      </c>
      <c r="L54" s="89">
        <v>30862</v>
      </c>
      <c r="M54" s="90">
        <v>34104</v>
      </c>
      <c r="N54" s="91">
        <v>37170</v>
      </c>
      <c r="O54" s="48">
        <f t="shared" si="35"/>
        <v>71274</v>
      </c>
      <c r="P54" s="110">
        <f t="shared" si="38"/>
        <v>34</v>
      </c>
      <c r="Q54" s="80">
        <f t="shared" si="39"/>
        <v>-185</v>
      </c>
      <c r="R54" s="44"/>
      <c r="S54" s="129"/>
      <c r="T54" s="74" t="s">
        <v>16</v>
      </c>
      <c r="U54" s="93">
        <v>317</v>
      </c>
      <c r="V54" s="90">
        <v>195</v>
      </c>
      <c r="W54" s="91">
        <v>190</v>
      </c>
      <c r="X54" s="48">
        <f t="shared" si="36"/>
        <v>385</v>
      </c>
      <c r="Y54" s="110">
        <f t="shared" si="40"/>
        <v>15</v>
      </c>
      <c r="Z54" s="80">
        <f t="shared" si="41"/>
        <v>16</v>
      </c>
      <c r="AB54" s="107">
        <v>114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327</v>
      </c>
      <c r="D55" s="50">
        <f>IF(D54="","",D54-D41)</f>
        <v>93</v>
      </c>
      <c r="E55" s="51">
        <f>IF(E54="","",E54-E41)</f>
        <v>2</v>
      </c>
      <c r="F55" s="52">
        <f>IF(F54="","",F54-F41)</f>
        <v>95</v>
      </c>
      <c r="G55" s="111"/>
      <c r="H55" s="81"/>
      <c r="I55" s="53"/>
      <c r="J55" s="130" t="s">
        <v>62</v>
      </c>
      <c r="K55" s="131"/>
      <c r="L55" s="49">
        <f>IF(L54="","",L54-L41)</f>
        <v>331</v>
      </c>
      <c r="M55" s="50">
        <f>IF(M54="","",M54-M41)</f>
        <v>81</v>
      </c>
      <c r="N55" s="51">
        <f>IF(N54="","",N54-N41)</f>
        <v>10</v>
      </c>
      <c r="O55" s="52">
        <f>IF(O54="","",O54-O41)</f>
        <v>91</v>
      </c>
      <c r="P55" s="111"/>
      <c r="Q55" s="81"/>
      <c r="R55" s="53"/>
      <c r="S55" s="130" t="s">
        <v>62</v>
      </c>
      <c r="T55" s="131"/>
      <c r="U55" s="49">
        <f>IF(U54="","",U54-U41)</f>
        <v>-1</v>
      </c>
      <c r="V55" s="50">
        <f>IF(V54="","",V54-V41)</f>
        <v>12</v>
      </c>
      <c r="W55" s="51">
        <f>IF(W54="","",W54-W41)</f>
        <v>-8</v>
      </c>
      <c r="X55" s="52">
        <f>IF(X54="","",X54-X41)</f>
        <v>4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56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6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6" s="37" customFormat="1" ht="30" customHeight="1" thickBot="1" x14ac:dyDescent="0.2">
      <c r="A2" s="123" t="s">
        <v>61</v>
      </c>
      <c r="B2" s="124"/>
      <c r="C2" s="124"/>
      <c r="D2" s="124"/>
      <c r="E2" s="124"/>
      <c r="F2" s="124"/>
      <c r="G2" s="124"/>
      <c r="H2" s="124"/>
      <c r="J2" s="123" t="s">
        <v>55</v>
      </c>
      <c r="K2" s="124"/>
      <c r="L2" s="124"/>
      <c r="M2" s="124"/>
      <c r="N2" s="124"/>
      <c r="O2" s="124"/>
      <c r="P2" s="124"/>
      <c r="Q2" s="124"/>
      <c r="R2" s="59"/>
      <c r="S2" s="123" t="s">
        <v>56</v>
      </c>
      <c r="T2" s="124"/>
      <c r="U2" s="124"/>
      <c r="V2" s="124"/>
      <c r="W2" s="124"/>
      <c r="X2" s="124"/>
      <c r="Y2" s="124"/>
      <c r="Z2" s="124"/>
    </row>
    <row r="3" spans="1:26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84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84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84" t="s">
        <v>47</v>
      </c>
      <c r="Z3" s="85" t="s">
        <v>48</v>
      </c>
    </row>
    <row r="4" spans="1:26" s="39" customFormat="1" ht="12.75" customHeight="1" thickTop="1" x14ac:dyDescent="0.15">
      <c r="A4" s="127" t="s">
        <v>43</v>
      </c>
      <c r="B4" s="73" t="s">
        <v>5</v>
      </c>
      <c r="C4" s="67">
        <f t="shared" ref="C4:C15" si="0">IF(L4+U4=0,"",L4+U4)</f>
        <v>28350</v>
      </c>
      <c r="D4" s="41">
        <f t="shared" ref="D4:D15" si="1">IF(M4+V4=0,"",M4+V4)</f>
        <v>33140</v>
      </c>
      <c r="E4" s="42">
        <f t="shared" ref="E4:E15" si="2">IF(N4+W4=0,"",N4+W4)</f>
        <v>36110</v>
      </c>
      <c r="F4" s="43">
        <f t="shared" ref="F4:F15" si="3">IF(O4+X4=0,"",O4+X4)</f>
        <v>69250</v>
      </c>
      <c r="G4" s="82"/>
      <c r="H4" s="83"/>
      <c r="I4" s="44"/>
      <c r="J4" s="127" t="s">
        <v>43</v>
      </c>
      <c r="K4" s="73" t="s">
        <v>5</v>
      </c>
      <c r="L4" s="40">
        <v>27920</v>
      </c>
      <c r="M4" s="41">
        <v>32934</v>
      </c>
      <c r="N4" s="42">
        <v>35830</v>
      </c>
      <c r="O4" s="43">
        <v>68764</v>
      </c>
      <c r="P4" s="76">
        <f>L4-'H17～20'!C53</f>
        <v>165</v>
      </c>
      <c r="Q4" s="79">
        <f>O4-'H17～20'!F53</f>
        <v>275</v>
      </c>
      <c r="R4" s="44"/>
      <c r="S4" s="127" t="s">
        <v>43</v>
      </c>
      <c r="T4" s="73" t="s">
        <v>5</v>
      </c>
      <c r="U4" s="67">
        <v>430</v>
      </c>
      <c r="V4" s="41">
        <v>206</v>
      </c>
      <c r="W4" s="42">
        <v>280</v>
      </c>
      <c r="X4" s="43">
        <f t="shared" ref="X4:X15" si="4">SUM(V4:W4)</f>
        <v>486</v>
      </c>
      <c r="Y4" s="82"/>
      <c r="Z4" s="83"/>
    </row>
    <row r="5" spans="1:26" s="39" customFormat="1" ht="12" x14ac:dyDescent="0.15">
      <c r="A5" s="128"/>
      <c r="B5" s="74" t="s">
        <v>6</v>
      </c>
      <c r="C5" s="68">
        <f t="shared" si="0"/>
        <v>28373</v>
      </c>
      <c r="D5" s="46">
        <f t="shared" si="1"/>
        <v>33155</v>
      </c>
      <c r="E5" s="47">
        <f t="shared" si="2"/>
        <v>36111</v>
      </c>
      <c r="F5" s="48">
        <f t="shared" si="3"/>
        <v>69266</v>
      </c>
      <c r="G5" s="77">
        <f>IF(C5="","",C5-C4)</f>
        <v>23</v>
      </c>
      <c r="H5" s="80">
        <f>IF(F5="","",F5-F4)</f>
        <v>16</v>
      </c>
      <c r="I5" s="44"/>
      <c r="J5" s="128"/>
      <c r="K5" s="74" t="s">
        <v>6</v>
      </c>
      <c r="L5" s="45">
        <v>27946</v>
      </c>
      <c r="M5" s="46">
        <v>32951</v>
      </c>
      <c r="N5" s="47">
        <v>35833</v>
      </c>
      <c r="O5" s="48">
        <v>68784</v>
      </c>
      <c r="P5" s="77">
        <f>IF(L5="","",L5-L4)</f>
        <v>26</v>
      </c>
      <c r="Q5" s="80">
        <f>IF(O5="","",O5-O4)</f>
        <v>20</v>
      </c>
      <c r="R5" s="44"/>
      <c r="S5" s="128"/>
      <c r="T5" s="74" t="s">
        <v>6</v>
      </c>
      <c r="U5" s="68">
        <v>427</v>
      </c>
      <c r="V5" s="46">
        <v>204</v>
      </c>
      <c r="W5" s="47">
        <v>278</v>
      </c>
      <c r="X5" s="48">
        <f t="shared" si="4"/>
        <v>482</v>
      </c>
      <c r="Y5" s="77">
        <f>IF(U5="","",U5-U4)</f>
        <v>-3</v>
      </c>
      <c r="Z5" s="80">
        <f>IF(X5="","",X5-X4)</f>
        <v>-4</v>
      </c>
    </row>
    <row r="6" spans="1:26" s="39" customFormat="1" ht="12" x14ac:dyDescent="0.15">
      <c r="A6" s="128"/>
      <c r="B6" s="74" t="s">
        <v>7</v>
      </c>
      <c r="C6" s="68">
        <f t="shared" si="0"/>
        <v>28418</v>
      </c>
      <c r="D6" s="46">
        <f t="shared" si="1"/>
        <v>33181</v>
      </c>
      <c r="E6" s="47">
        <f t="shared" si="2"/>
        <v>36149</v>
      </c>
      <c r="F6" s="48">
        <f t="shared" si="3"/>
        <v>69330</v>
      </c>
      <c r="G6" s="77">
        <f t="shared" ref="G6:G15" si="5">IF(C6="","",C6-C5)</f>
        <v>45</v>
      </c>
      <c r="H6" s="80">
        <f t="shared" ref="H6:H15" si="6">IF(F6="","",F6-F5)</f>
        <v>64</v>
      </c>
      <c r="I6" s="44"/>
      <c r="J6" s="128"/>
      <c r="K6" s="74" t="s">
        <v>7</v>
      </c>
      <c r="L6" s="45">
        <v>27992</v>
      </c>
      <c r="M6" s="46">
        <v>32976</v>
      </c>
      <c r="N6" s="47">
        <v>35874</v>
      </c>
      <c r="O6" s="48">
        <v>68850</v>
      </c>
      <c r="P6" s="77">
        <f t="shared" ref="P6:P15" si="7">IF(L6="","",L6-L5)</f>
        <v>46</v>
      </c>
      <c r="Q6" s="80">
        <f t="shared" ref="Q6:Q15" si="8">IF(O6="","",O6-O5)</f>
        <v>66</v>
      </c>
      <c r="R6" s="44"/>
      <c r="S6" s="128"/>
      <c r="T6" s="74" t="s">
        <v>7</v>
      </c>
      <c r="U6" s="68">
        <v>426</v>
      </c>
      <c r="V6" s="46">
        <v>205</v>
      </c>
      <c r="W6" s="47">
        <v>275</v>
      </c>
      <c r="X6" s="48">
        <f t="shared" si="4"/>
        <v>480</v>
      </c>
      <c r="Y6" s="77">
        <f t="shared" ref="Y6:Y15" si="9">IF(U6="","",U6-U5)</f>
        <v>-1</v>
      </c>
      <c r="Z6" s="80">
        <f t="shared" ref="Z6:Z15" si="10">IF(X6="","",X6-X5)</f>
        <v>-2</v>
      </c>
    </row>
    <row r="7" spans="1:26" s="39" customFormat="1" ht="12" x14ac:dyDescent="0.15">
      <c r="A7" s="128"/>
      <c r="B7" s="74" t="s">
        <v>8</v>
      </c>
      <c r="C7" s="68">
        <f t="shared" si="0"/>
        <v>28437</v>
      </c>
      <c r="D7" s="46">
        <f t="shared" si="1"/>
        <v>33192</v>
      </c>
      <c r="E7" s="47">
        <f t="shared" si="2"/>
        <v>36183</v>
      </c>
      <c r="F7" s="48">
        <f t="shared" si="3"/>
        <v>69375</v>
      </c>
      <c r="G7" s="77">
        <f t="shared" si="5"/>
        <v>19</v>
      </c>
      <c r="H7" s="80">
        <f t="shared" si="6"/>
        <v>45</v>
      </c>
      <c r="I7" s="44"/>
      <c r="J7" s="128"/>
      <c r="K7" s="74" t="s">
        <v>8</v>
      </c>
      <c r="L7" s="45">
        <v>28022</v>
      </c>
      <c r="M7" s="46">
        <v>32995</v>
      </c>
      <c r="N7" s="47">
        <v>35912</v>
      </c>
      <c r="O7" s="48">
        <v>68907</v>
      </c>
      <c r="P7" s="77">
        <f t="shared" si="7"/>
        <v>30</v>
      </c>
      <c r="Q7" s="80">
        <f t="shared" si="8"/>
        <v>57</v>
      </c>
      <c r="R7" s="44"/>
      <c r="S7" s="128"/>
      <c r="T7" s="74" t="s">
        <v>8</v>
      </c>
      <c r="U7" s="68">
        <v>415</v>
      </c>
      <c r="V7" s="46">
        <v>197</v>
      </c>
      <c r="W7" s="47">
        <v>271</v>
      </c>
      <c r="X7" s="48">
        <f t="shared" si="4"/>
        <v>468</v>
      </c>
      <c r="Y7" s="77">
        <f t="shared" si="9"/>
        <v>-11</v>
      </c>
      <c r="Z7" s="80">
        <f t="shared" si="10"/>
        <v>-12</v>
      </c>
    </row>
    <row r="8" spans="1:26" s="39" customFormat="1" ht="12" x14ac:dyDescent="0.15">
      <c r="A8" s="128"/>
      <c r="B8" s="74" t="s">
        <v>9</v>
      </c>
      <c r="C8" s="68">
        <f t="shared" si="0"/>
        <v>28466</v>
      </c>
      <c r="D8" s="46">
        <f t="shared" si="1"/>
        <v>33201</v>
      </c>
      <c r="E8" s="47">
        <f t="shared" si="2"/>
        <v>36212</v>
      </c>
      <c r="F8" s="48">
        <f t="shared" si="3"/>
        <v>69413</v>
      </c>
      <c r="G8" s="77">
        <f t="shared" si="5"/>
        <v>29</v>
      </c>
      <c r="H8" s="80">
        <f t="shared" si="6"/>
        <v>38</v>
      </c>
      <c r="I8" s="44"/>
      <c r="J8" s="128"/>
      <c r="K8" s="74" t="s">
        <v>9</v>
      </c>
      <c r="L8" s="45">
        <v>28056</v>
      </c>
      <c r="M8" s="46">
        <v>33005</v>
      </c>
      <c r="N8" s="47">
        <v>35946</v>
      </c>
      <c r="O8" s="48">
        <v>68951</v>
      </c>
      <c r="P8" s="77">
        <f t="shared" si="7"/>
        <v>34</v>
      </c>
      <c r="Q8" s="80">
        <f t="shared" si="8"/>
        <v>44</v>
      </c>
      <c r="R8" s="44"/>
      <c r="S8" s="128"/>
      <c r="T8" s="74" t="s">
        <v>9</v>
      </c>
      <c r="U8" s="68">
        <v>410</v>
      </c>
      <c r="V8" s="46">
        <v>196</v>
      </c>
      <c r="W8" s="47">
        <v>266</v>
      </c>
      <c r="X8" s="48">
        <f t="shared" si="4"/>
        <v>462</v>
      </c>
      <c r="Y8" s="77">
        <f t="shared" si="9"/>
        <v>-5</v>
      </c>
      <c r="Z8" s="80">
        <f t="shared" si="10"/>
        <v>-6</v>
      </c>
    </row>
    <row r="9" spans="1:26" s="39" customFormat="1" ht="12" x14ac:dyDescent="0.15">
      <c r="A9" s="128"/>
      <c r="B9" s="74" t="s">
        <v>10</v>
      </c>
      <c r="C9" s="68">
        <f t="shared" si="0"/>
        <v>28483</v>
      </c>
      <c r="D9" s="46">
        <f t="shared" si="1"/>
        <v>33220</v>
      </c>
      <c r="E9" s="47">
        <f t="shared" si="2"/>
        <v>36221</v>
      </c>
      <c r="F9" s="48">
        <f t="shared" si="3"/>
        <v>69441</v>
      </c>
      <c r="G9" s="77">
        <f t="shared" si="5"/>
        <v>17</v>
      </c>
      <c r="H9" s="80">
        <f t="shared" si="6"/>
        <v>28</v>
      </c>
      <c r="I9" s="44"/>
      <c r="J9" s="128"/>
      <c r="K9" s="74" t="s">
        <v>10</v>
      </c>
      <c r="L9" s="45">
        <v>28076</v>
      </c>
      <c r="M9" s="46">
        <v>33029</v>
      </c>
      <c r="N9" s="47">
        <v>35954</v>
      </c>
      <c r="O9" s="48">
        <v>68983</v>
      </c>
      <c r="P9" s="77">
        <f t="shared" si="7"/>
        <v>20</v>
      </c>
      <c r="Q9" s="80">
        <f t="shared" si="8"/>
        <v>32</v>
      </c>
      <c r="R9" s="44"/>
      <c r="S9" s="128"/>
      <c r="T9" s="74" t="s">
        <v>10</v>
      </c>
      <c r="U9" s="68">
        <v>407</v>
      </c>
      <c r="V9" s="46">
        <v>191</v>
      </c>
      <c r="W9" s="47">
        <v>267</v>
      </c>
      <c r="X9" s="48">
        <f t="shared" si="4"/>
        <v>458</v>
      </c>
      <c r="Y9" s="77">
        <f t="shared" si="9"/>
        <v>-3</v>
      </c>
      <c r="Z9" s="80">
        <f t="shared" si="10"/>
        <v>-4</v>
      </c>
    </row>
    <row r="10" spans="1:26" s="39" customFormat="1" ht="12" x14ac:dyDescent="0.15">
      <c r="A10" s="128"/>
      <c r="B10" s="74" t="s">
        <v>49</v>
      </c>
      <c r="C10" s="68">
        <f t="shared" si="0"/>
        <v>28551</v>
      </c>
      <c r="D10" s="46">
        <f t="shared" si="1"/>
        <v>33266</v>
      </c>
      <c r="E10" s="47">
        <f t="shared" si="2"/>
        <v>36265</v>
      </c>
      <c r="F10" s="48">
        <f t="shared" si="3"/>
        <v>69531</v>
      </c>
      <c r="G10" s="77">
        <f t="shared" si="5"/>
        <v>68</v>
      </c>
      <c r="H10" s="80">
        <f t="shared" si="6"/>
        <v>90</v>
      </c>
      <c r="I10" s="44"/>
      <c r="J10" s="128"/>
      <c r="K10" s="74" t="s">
        <v>49</v>
      </c>
      <c r="L10" s="45">
        <v>28140</v>
      </c>
      <c r="M10" s="46">
        <v>33075</v>
      </c>
      <c r="N10" s="47">
        <v>35993</v>
      </c>
      <c r="O10" s="48">
        <v>69068</v>
      </c>
      <c r="P10" s="77">
        <f t="shared" si="7"/>
        <v>64</v>
      </c>
      <c r="Q10" s="80">
        <f t="shared" si="8"/>
        <v>85</v>
      </c>
      <c r="R10" s="44"/>
      <c r="S10" s="128"/>
      <c r="T10" s="74" t="s">
        <v>49</v>
      </c>
      <c r="U10" s="68">
        <v>411</v>
      </c>
      <c r="V10" s="46">
        <v>191</v>
      </c>
      <c r="W10" s="47">
        <v>272</v>
      </c>
      <c r="X10" s="48">
        <f t="shared" si="4"/>
        <v>463</v>
      </c>
      <c r="Y10" s="77">
        <f t="shared" si="9"/>
        <v>4</v>
      </c>
      <c r="Z10" s="80">
        <f t="shared" si="10"/>
        <v>5</v>
      </c>
    </row>
    <row r="11" spans="1:26" s="39" customFormat="1" ht="12" x14ac:dyDescent="0.15">
      <c r="A11" s="128"/>
      <c r="B11" s="74" t="s">
        <v>50</v>
      </c>
      <c r="C11" s="68">
        <f t="shared" si="0"/>
        <v>28578</v>
      </c>
      <c r="D11" s="46">
        <f t="shared" si="1"/>
        <v>33264</v>
      </c>
      <c r="E11" s="47">
        <f t="shared" si="2"/>
        <v>36309</v>
      </c>
      <c r="F11" s="48">
        <f t="shared" si="3"/>
        <v>69573</v>
      </c>
      <c r="G11" s="77">
        <f t="shared" si="5"/>
        <v>27</v>
      </c>
      <c r="H11" s="80">
        <f t="shared" si="6"/>
        <v>42</v>
      </c>
      <c r="I11" s="44"/>
      <c r="J11" s="128"/>
      <c r="K11" s="74" t="s">
        <v>50</v>
      </c>
      <c r="L11" s="45">
        <v>28167</v>
      </c>
      <c r="M11" s="46">
        <v>33075</v>
      </c>
      <c r="N11" s="47">
        <v>36036</v>
      </c>
      <c r="O11" s="48">
        <v>69111</v>
      </c>
      <c r="P11" s="77">
        <f t="shared" si="7"/>
        <v>27</v>
      </c>
      <c r="Q11" s="80">
        <f t="shared" si="8"/>
        <v>43</v>
      </c>
      <c r="R11" s="44"/>
      <c r="S11" s="128"/>
      <c r="T11" s="74" t="s">
        <v>50</v>
      </c>
      <c r="U11" s="68">
        <v>411</v>
      </c>
      <c r="V11" s="46">
        <v>189</v>
      </c>
      <c r="W11" s="47">
        <v>273</v>
      </c>
      <c r="X11" s="48">
        <f t="shared" si="4"/>
        <v>462</v>
      </c>
      <c r="Y11" s="77">
        <f t="shared" si="9"/>
        <v>0</v>
      </c>
      <c r="Z11" s="80">
        <f t="shared" si="10"/>
        <v>-1</v>
      </c>
    </row>
    <row r="12" spans="1:26" s="39" customFormat="1" ht="12" x14ac:dyDescent="0.15">
      <c r="A12" s="128"/>
      <c r="B12" s="74" t="s">
        <v>51</v>
      </c>
      <c r="C12" s="68">
        <f t="shared" si="0"/>
        <v>28600</v>
      </c>
      <c r="D12" s="46">
        <f t="shared" si="1"/>
        <v>33278</v>
      </c>
      <c r="E12" s="47">
        <f t="shared" si="2"/>
        <v>36328</v>
      </c>
      <c r="F12" s="48">
        <f t="shared" si="3"/>
        <v>69606</v>
      </c>
      <c r="G12" s="77">
        <f t="shared" si="5"/>
        <v>22</v>
      </c>
      <c r="H12" s="80">
        <f t="shared" si="6"/>
        <v>33</v>
      </c>
      <c r="I12" s="44"/>
      <c r="J12" s="128"/>
      <c r="K12" s="74" t="s">
        <v>51</v>
      </c>
      <c r="L12" s="45">
        <v>28192</v>
      </c>
      <c r="M12" s="46">
        <v>33091</v>
      </c>
      <c r="N12" s="47">
        <v>36056</v>
      </c>
      <c r="O12" s="48">
        <v>69147</v>
      </c>
      <c r="P12" s="77">
        <f t="shared" si="7"/>
        <v>25</v>
      </c>
      <c r="Q12" s="80">
        <f t="shared" si="8"/>
        <v>36</v>
      </c>
      <c r="R12" s="44"/>
      <c r="S12" s="128"/>
      <c r="T12" s="74" t="s">
        <v>51</v>
      </c>
      <c r="U12" s="68">
        <v>408</v>
      </c>
      <c r="V12" s="46">
        <v>187</v>
      </c>
      <c r="W12" s="47">
        <v>272</v>
      </c>
      <c r="X12" s="48">
        <f t="shared" si="4"/>
        <v>459</v>
      </c>
      <c r="Y12" s="77">
        <f t="shared" si="9"/>
        <v>-3</v>
      </c>
      <c r="Z12" s="80">
        <f t="shared" si="10"/>
        <v>-3</v>
      </c>
    </row>
    <row r="13" spans="1:26" s="39" customFormat="1" ht="12" x14ac:dyDescent="0.15">
      <c r="A13" s="128"/>
      <c r="B13" s="74" t="s">
        <v>14</v>
      </c>
      <c r="C13" s="68">
        <f t="shared" si="0"/>
        <v>28629</v>
      </c>
      <c r="D13" s="46">
        <f t="shared" si="1"/>
        <v>33284</v>
      </c>
      <c r="E13" s="47">
        <f t="shared" si="2"/>
        <v>36356</v>
      </c>
      <c r="F13" s="48">
        <f t="shared" si="3"/>
        <v>69640</v>
      </c>
      <c r="G13" s="77">
        <f t="shared" si="5"/>
        <v>29</v>
      </c>
      <c r="H13" s="80">
        <f t="shared" si="6"/>
        <v>34</v>
      </c>
      <c r="I13" s="44"/>
      <c r="J13" s="128"/>
      <c r="K13" s="74" t="s">
        <v>14</v>
      </c>
      <c r="L13" s="45">
        <v>28217</v>
      </c>
      <c r="M13" s="46">
        <v>33096</v>
      </c>
      <c r="N13" s="47">
        <v>36077</v>
      </c>
      <c r="O13" s="48">
        <v>69173</v>
      </c>
      <c r="P13" s="77">
        <f t="shared" si="7"/>
        <v>25</v>
      </c>
      <c r="Q13" s="80">
        <f t="shared" si="8"/>
        <v>26</v>
      </c>
      <c r="R13" s="44"/>
      <c r="S13" s="128"/>
      <c r="T13" s="74" t="s">
        <v>14</v>
      </c>
      <c r="U13" s="68">
        <v>412</v>
      </c>
      <c r="V13" s="46">
        <v>188</v>
      </c>
      <c r="W13" s="47">
        <v>279</v>
      </c>
      <c r="X13" s="48">
        <f t="shared" si="4"/>
        <v>467</v>
      </c>
      <c r="Y13" s="77">
        <f t="shared" si="9"/>
        <v>4</v>
      </c>
      <c r="Z13" s="80">
        <f t="shared" si="10"/>
        <v>8</v>
      </c>
    </row>
    <row r="14" spans="1:26" s="39" customFormat="1" ht="12" x14ac:dyDescent="0.15">
      <c r="A14" s="128"/>
      <c r="B14" s="74" t="s">
        <v>15</v>
      </c>
      <c r="C14" s="68">
        <f t="shared" si="0"/>
        <v>28637</v>
      </c>
      <c r="D14" s="46">
        <f t="shared" si="1"/>
        <v>33290</v>
      </c>
      <c r="E14" s="47">
        <f t="shared" si="2"/>
        <v>36407</v>
      </c>
      <c r="F14" s="48">
        <f t="shared" si="3"/>
        <v>69697</v>
      </c>
      <c r="G14" s="77">
        <f t="shared" si="5"/>
        <v>8</v>
      </c>
      <c r="H14" s="80">
        <f t="shared" si="6"/>
        <v>57</v>
      </c>
      <c r="I14" s="44"/>
      <c r="J14" s="128"/>
      <c r="K14" s="74" t="s">
        <v>15</v>
      </c>
      <c r="L14" s="45">
        <v>28235</v>
      </c>
      <c r="M14" s="46">
        <v>33104</v>
      </c>
      <c r="N14" s="47">
        <v>36135</v>
      </c>
      <c r="O14" s="48">
        <v>69239</v>
      </c>
      <c r="P14" s="77">
        <f t="shared" si="7"/>
        <v>18</v>
      </c>
      <c r="Q14" s="80">
        <f t="shared" si="8"/>
        <v>66</v>
      </c>
      <c r="R14" s="44"/>
      <c r="S14" s="128"/>
      <c r="T14" s="74" t="s">
        <v>15</v>
      </c>
      <c r="U14" s="68">
        <v>402</v>
      </c>
      <c r="V14" s="46">
        <v>186</v>
      </c>
      <c r="W14" s="47">
        <v>272</v>
      </c>
      <c r="X14" s="48">
        <f t="shared" si="4"/>
        <v>458</v>
      </c>
      <c r="Y14" s="77">
        <f t="shared" si="9"/>
        <v>-10</v>
      </c>
      <c r="Z14" s="80">
        <f t="shared" si="10"/>
        <v>-9</v>
      </c>
    </row>
    <row r="15" spans="1:26" s="39" customFormat="1" ht="12" x14ac:dyDescent="0.15">
      <c r="A15" s="129"/>
      <c r="B15" s="74" t="s">
        <v>16</v>
      </c>
      <c r="C15" s="68">
        <f t="shared" si="0"/>
        <v>28719</v>
      </c>
      <c r="D15" s="46">
        <f t="shared" si="1"/>
        <v>33253</v>
      </c>
      <c r="E15" s="47">
        <f t="shared" si="2"/>
        <v>36405</v>
      </c>
      <c r="F15" s="48">
        <f t="shared" si="3"/>
        <v>69658</v>
      </c>
      <c r="G15" s="77">
        <f t="shared" si="5"/>
        <v>82</v>
      </c>
      <c r="H15" s="80">
        <f t="shared" si="6"/>
        <v>-39</v>
      </c>
      <c r="I15" s="44"/>
      <c r="J15" s="129"/>
      <c r="K15" s="74" t="s">
        <v>16</v>
      </c>
      <c r="L15" s="45">
        <v>28273</v>
      </c>
      <c r="M15" s="46">
        <v>33042</v>
      </c>
      <c r="N15" s="47">
        <v>36111</v>
      </c>
      <c r="O15" s="48">
        <v>69153</v>
      </c>
      <c r="P15" s="77">
        <f t="shared" si="7"/>
        <v>38</v>
      </c>
      <c r="Q15" s="80">
        <f t="shared" si="8"/>
        <v>-86</v>
      </c>
      <c r="R15" s="44"/>
      <c r="S15" s="129"/>
      <c r="T15" s="74" t="s">
        <v>16</v>
      </c>
      <c r="U15" s="68">
        <v>446</v>
      </c>
      <c r="V15" s="46">
        <v>211</v>
      </c>
      <c r="W15" s="47">
        <v>294</v>
      </c>
      <c r="X15" s="48">
        <f t="shared" si="4"/>
        <v>505</v>
      </c>
      <c r="Y15" s="77">
        <f t="shared" si="9"/>
        <v>44</v>
      </c>
      <c r="Z15" s="80">
        <f t="shared" si="10"/>
        <v>47</v>
      </c>
    </row>
    <row r="16" spans="1:26" s="39" customFormat="1" ht="15" customHeight="1" thickBot="1" x14ac:dyDescent="0.2">
      <c r="A16" s="136"/>
      <c r="B16" s="137"/>
      <c r="C16" s="69"/>
      <c r="D16" s="63"/>
      <c r="E16" s="64"/>
      <c r="F16" s="65"/>
      <c r="G16" s="78"/>
      <c r="H16" s="81"/>
      <c r="I16" s="53"/>
      <c r="J16" s="130" t="s">
        <v>62</v>
      </c>
      <c r="K16" s="131"/>
      <c r="L16" s="49">
        <f>L15-'H17～20'!C53</f>
        <v>518</v>
      </c>
      <c r="M16" s="50">
        <f>M15-'H17～20'!D53</f>
        <v>241</v>
      </c>
      <c r="N16" s="51">
        <f>N15-'H17～20'!E53</f>
        <v>423</v>
      </c>
      <c r="O16" s="52">
        <f>M16+N16</f>
        <v>664</v>
      </c>
      <c r="P16" s="78"/>
      <c r="Q16" s="81"/>
      <c r="R16" s="53"/>
      <c r="S16" s="136"/>
      <c r="T16" s="137"/>
      <c r="U16" s="69"/>
      <c r="V16" s="63"/>
      <c r="W16" s="64"/>
      <c r="X16" s="54"/>
      <c r="Y16" s="78"/>
      <c r="Z16" s="81"/>
    </row>
    <row r="17" spans="1:26" s="39" customFormat="1" ht="12" customHeight="1" x14ac:dyDescent="0.15">
      <c r="A17" s="132" t="s">
        <v>44</v>
      </c>
      <c r="B17" s="75" t="s">
        <v>5</v>
      </c>
      <c r="C17" s="70">
        <f>IF(L17+U17=0,"",L17+U17)</f>
        <v>28821</v>
      </c>
      <c r="D17" s="56">
        <f t="shared" ref="D17:D28" si="11">IF(M17+V17=0,"",M17+V17)</f>
        <v>33329</v>
      </c>
      <c r="E17" s="57">
        <f t="shared" ref="E17:E28" si="12">IF(N17+W17=0,"",N17+W17)</f>
        <v>36497</v>
      </c>
      <c r="F17" s="43">
        <f t="shared" ref="F17:F28" si="13">IF(O17+X17=0,"",O17+X17)</f>
        <v>69826</v>
      </c>
      <c r="G17" s="76">
        <f>IF(C17="","",C17-C15)</f>
        <v>102</v>
      </c>
      <c r="H17" s="79">
        <f>IF(F17="","",F17-F15)</f>
        <v>168</v>
      </c>
      <c r="I17" s="44"/>
      <c r="J17" s="132" t="s">
        <v>44</v>
      </c>
      <c r="K17" s="75" t="s">
        <v>5</v>
      </c>
      <c r="L17" s="55">
        <v>28378</v>
      </c>
      <c r="M17" s="56">
        <v>33117</v>
      </c>
      <c r="N17" s="57">
        <v>36208</v>
      </c>
      <c r="O17" s="48">
        <f t="shared" ref="O17:O28" si="14">SUM(M17:N17)</f>
        <v>69325</v>
      </c>
      <c r="P17" s="76">
        <f>IF(L17="","",L17-L15)</f>
        <v>105</v>
      </c>
      <c r="Q17" s="79">
        <f>IF(O17="","",O17-O15)</f>
        <v>172</v>
      </c>
      <c r="R17" s="44"/>
      <c r="S17" s="132" t="s">
        <v>44</v>
      </c>
      <c r="T17" s="75" t="s">
        <v>5</v>
      </c>
      <c r="U17" s="70">
        <v>443</v>
      </c>
      <c r="V17" s="56">
        <v>212</v>
      </c>
      <c r="W17" s="57">
        <v>289</v>
      </c>
      <c r="X17" s="58">
        <f t="shared" ref="X17:X28" si="15">SUM(V17:W17)</f>
        <v>501</v>
      </c>
      <c r="Y17" s="76">
        <f>IF(U17="","",U17-U15)</f>
        <v>-3</v>
      </c>
      <c r="Z17" s="79">
        <f>IF(X17="","",X17-X15)</f>
        <v>-4</v>
      </c>
    </row>
    <row r="18" spans="1:26" s="39" customFormat="1" ht="12" x14ac:dyDescent="0.15">
      <c r="A18" s="128"/>
      <c r="B18" s="74" t="s">
        <v>6</v>
      </c>
      <c r="C18" s="68">
        <f t="shared" ref="C18:C28" si="16">IF(L18+U18=0,"",L18+U18)</f>
        <v>28871</v>
      </c>
      <c r="D18" s="46">
        <f t="shared" si="11"/>
        <v>33380</v>
      </c>
      <c r="E18" s="47">
        <f t="shared" si="12"/>
        <v>36516</v>
      </c>
      <c r="F18" s="48">
        <f t="shared" si="13"/>
        <v>69896</v>
      </c>
      <c r="G18" s="77">
        <f t="shared" ref="G18:G28" si="17">IF(C18="","",C18-C17)</f>
        <v>50</v>
      </c>
      <c r="H18" s="80">
        <f t="shared" ref="H18:H28" si="18">IF(F18="","",F18-F17)</f>
        <v>70</v>
      </c>
      <c r="I18" s="44"/>
      <c r="J18" s="128"/>
      <c r="K18" s="74" t="s">
        <v>6</v>
      </c>
      <c r="L18" s="45">
        <v>28422</v>
      </c>
      <c r="M18" s="46">
        <v>33162</v>
      </c>
      <c r="N18" s="47">
        <v>36227</v>
      </c>
      <c r="O18" s="48">
        <f t="shared" si="14"/>
        <v>69389</v>
      </c>
      <c r="P18" s="77">
        <f t="shared" ref="P18:P28" si="19">IF(L18="","",L18-L17)</f>
        <v>44</v>
      </c>
      <c r="Q18" s="80">
        <f t="shared" ref="Q18:Q28" si="20">IF(O18="","",O18-O17)</f>
        <v>64</v>
      </c>
      <c r="R18" s="44"/>
      <c r="S18" s="128"/>
      <c r="T18" s="74" t="s">
        <v>6</v>
      </c>
      <c r="U18" s="68">
        <v>449</v>
      </c>
      <c r="V18" s="46">
        <v>218</v>
      </c>
      <c r="W18" s="47">
        <v>289</v>
      </c>
      <c r="X18" s="48">
        <f t="shared" si="15"/>
        <v>507</v>
      </c>
      <c r="Y18" s="77">
        <f t="shared" ref="Y18:Y28" si="21">IF(U18="","",U18-U17)</f>
        <v>6</v>
      </c>
      <c r="Z18" s="80">
        <f t="shared" ref="Z18:Z28" si="22">IF(X18="","",X18-X17)</f>
        <v>6</v>
      </c>
    </row>
    <row r="19" spans="1:26" s="39" customFormat="1" ht="12" x14ac:dyDescent="0.15">
      <c r="A19" s="128"/>
      <c r="B19" s="74" t="s">
        <v>7</v>
      </c>
      <c r="C19" s="68">
        <f t="shared" si="16"/>
        <v>28898</v>
      </c>
      <c r="D19" s="46">
        <f t="shared" si="11"/>
        <v>33387</v>
      </c>
      <c r="E19" s="47">
        <f t="shared" si="12"/>
        <v>36536</v>
      </c>
      <c r="F19" s="48">
        <f t="shared" si="13"/>
        <v>69923</v>
      </c>
      <c r="G19" s="77">
        <f t="shared" si="17"/>
        <v>27</v>
      </c>
      <c r="H19" s="80">
        <f t="shared" si="18"/>
        <v>27</v>
      </c>
      <c r="I19" s="44"/>
      <c r="J19" s="128"/>
      <c r="K19" s="74" t="s">
        <v>7</v>
      </c>
      <c r="L19" s="45">
        <v>28456</v>
      </c>
      <c r="M19" s="46">
        <v>33171</v>
      </c>
      <c r="N19" s="47">
        <v>36251</v>
      </c>
      <c r="O19" s="48">
        <f t="shared" si="14"/>
        <v>69422</v>
      </c>
      <c r="P19" s="77">
        <f t="shared" si="19"/>
        <v>34</v>
      </c>
      <c r="Q19" s="80">
        <f t="shared" si="20"/>
        <v>33</v>
      </c>
      <c r="R19" s="44"/>
      <c r="S19" s="128"/>
      <c r="T19" s="74" t="s">
        <v>7</v>
      </c>
      <c r="U19" s="68">
        <v>442</v>
      </c>
      <c r="V19" s="46">
        <v>216</v>
      </c>
      <c r="W19" s="47">
        <v>285</v>
      </c>
      <c r="X19" s="48">
        <f t="shared" si="15"/>
        <v>501</v>
      </c>
      <c r="Y19" s="77">
        <f t="shared" si="21"/>
        <v>-7</v>
      </c>
      <c r="Z19" s="80">
        <f t="shared" si="22"/>
        <v>-6</v>
      </c>
    </row>
    <row r="20" spans="1:26" s="39" customFormat="1" ht="12" x14ac:dyDescent="0.15">
      <c r="A20" s="128"/>
      <c r="B20" s="74" t="s">
        <v>8</v>
      </c>
      <c r="C20" s="68">
        <f t="shared" si="16"/>
        <v>28906</v>
      </c>
      <c r="D20" s="46">
        <f t="shared" si="11"/>
        <v>33424</v>
      </c>
      <c r="E20" s="47">
        <f t="shared" si="12"/>
        <v>36513</v>
      </c>
      <c r="F20" s="48">
        <f t="shared" si="13"/>
        <v>69937</v>
      </c>
      <c r="G20" s="77">
        <f t="shared" si="17"/>
        <v>8</v>
      </c>
      <c r="H20" s="80">
        <f t="shared" si="18"/>
        <v>14</v>
      </c>
      <c r="I20" s="44"/>
      <c r="J20" s="128"/>
      <c r="K20" s="74" t="s">
        <v>8</v>
      </c>
      <c r="L20" s="45">
        <v>28461</v>
      </c>
      <c r="M20" s="46">
        <v>33204</v>
      </c>
      <c r="N20" s="47">
        <v>36229</v>
      </c>
      <c r="O20" s="48">
        <f t="shared" si="14"/>
        <v>69433</v>
      </c>
      <c r="P20" s="77">
        <f t="shared" si="19"/>
        <v>5</v>
      </c>
      <c r="Q20" s="80">
        <f t="shared" si="20"/>
        <v>11</v>
      </c>
      <c r="R20" s="44"/>
      <c r="S20" s="128"/>
      <c r="T20" s="74" t="s">
        <v>8</v>
      </c>
      <c r="U20" s="68">
        <v>445</v>
      </c>
      <c r="V20" s="46">
        <v>220</v>
      </c>
      <c r="W20" s="47">
        <v>284</v>
      </c>
      <c r="X20" s="48">
        <f t="shared" si="15"/>
        <v>504</v>
      </c>
      <c r="Y20" s="77">
        <f t="shared" si="21"/>
        <v>3</v>
      </c>
      <c r="Z20" s="80">
        <f t="shared" si="22"/>
        <v>3</v>
      </c>
    </row>
    <row r="21" spans="1:26" s="39" customFormat="1" ht="12" x14ac:dyDescent="0.15">
      <c r="A21" s="128"/>
      <c r="B21" s="74" t="s">
        <v>9</v>
      </c>
      <c r="C21" s="68">
        <f t="shared" si="16"/>
        <v>28941</v>
      </c>
      <c r="D21" s="46">
        <f t="shared" si="11"/>
        <v>33450</v>
      </c>
      <c r="E21" s="47">
        <f t="shared" si="12"/>
        <v>36547</v>
      </c>
      <c r="F21" s="48">
        <f t="shared" si="13"/>
        <v>69997</v>
      </c>
      <c r="G21" s="77">
        <f t="shared" si="17"/>
        <v>35</v>
      </c>
      <c r="H21" s="80">
        <f t="shared" si="18"/>
        <v>60</v>
      </c>
      <c r="I21" s="44"/>
      <c r="J21" s="128"/>
      <c r="K21" s="74" t="s">
        <v>9</v>
      </c>
      <c r="L21" s="45">
        <v>28507</v>
      </c>
      <c r="M21" s="46">
        <v>33237</v>
      </c>
      <c r="N21" s="47">
        <v>36266</v>
      </c>
      <c r="O21" s="48">
        <f t="shared" si="14"/>
        <v>69503</v>
      </c>
      <c r="P21" s="77">
        <f t="shared" si="19"/>
        <v>46</v>
      </c>
      <c r="Q21" s="80">
        <f t="shared" si="20"/>
        <v>70</v>
      </c>
      <c r="R21" s="44"/>
      <c r="S21" s="128"/>
      <c r="T21" s="74" t="s">
        <v>9</v>
      </c>
      <c r="U21" s="68">
        <v>434</v>
      </c>
      <c r="V21" s="46">
        <v>213</v>
      </c>
      <c r="W21" s="47">
        <v>281</v>
      </c>
      <c r="X21" s="48">
        <f t="shared" si="15"/>
        <v>494</v>
      </c>
      <c r="Y21" s="77">
        <f t="shared" si="21"/>
        <v>-11</v>
      </c>
      <c r="Z21" s="80">
        <f t="shared" si="22"/>
        <v>-10</v>
      </c>
    </row>
    <row r="22" spans="1:26" s="39" customFormat="1" ht="12" x14ac:dyDescent="0.15">
      <c r="A22" s="128"/>
      <c r="B22" s="74" t="s">
        <v>10</v>
      </c>
      <c r="C22" s="68">
        <f t="shared" si="16"/>
        <v>28963</v>
      </c>
      <c r="D22" s="46">
        <f t="shared" si="11"/>
        <v>33433</v>
      </c>
      <c r="E22" s="47">
        <f t="shared" si="12"/>
        <v>36582</v>
      </c>
      <c r="F22" s="48">
        <f t="shared" si="13"/>
        <v>70015</v>
      </c>
      <c r="G22" s="77">
        <f t="shared" si="17"/>
        <v>22</v>
      </c>
      <c r="H22" s="80">
        <f t="shared" si="18"/>
        <v>18</v>
      </c>
      <c r="I22" s="44"/>
      <c r="J22" s="128"/>
      <c r="K22" s="74" t="s">
        <v>10</v>
      </c>
      <c r="L22" s="45">
        <v>28530</v>
      </c>
      <c r="M22" s="46">
        <v>33228</v>
      </c>
      <c r="N22" s="47">
        <v>36294</v>
      </c>
      <c r="O22" s="48">
        <f t="shared" si="14"/>
        <v>69522</v>
      </c>
      <c r="P22" s="77">
        <f t="shared" si="19"/>
        <v>23</v>
      </c>
      <c r="Q22" s="80">
        <f t="shared" si="20"/>
        <v>19</v>
      </c>
      <c r="R22" s="44"/>
      <c r="S22" s="128"/>
      <c r="T22" s="74" t="s">
        <v>10</v>
      </c>
      <c r="U22" s="68">
        <v>433</v>
      </c>
      <c r="V22" s="46">
        <v>205</v>
      </c>
      <c r="W22" s="47">
        <v>288</v>
      </c>
      <c r="X22" s="48">
        <f t="shared" si="15"/>
        <v>493</v>
      </c>
      <c r="Y22" s="77">
        <f t="shared" si="21"/>
        <v>-1</v>
      </c>
      <c r="Z22" s="80">
        <f t="shared" si="22"/>
        <v>-1</v>
      </c>
    </row>
    <row r="23" spans="1:26" s="39" customFormat="1" ht="12" x14ac:dyDescent="0.15">
      <c r="A23" s="128"/>
      <c r="B23" s="74" t="s">
        <v>49</v>
      </c>
      <c r="C23" s="68">
        <f t="shared" si="16"/>
        <v>29002</v>
      </c>
      <c r="D23" s="46">
        <f t="shared" si="11"/>
        <v>33485</v>
      </c>
      <c r="E23" s="47">
        <f t="shared" si="12"/>
        <v>36618</v>
      </c>
      <c r="F23" s="48">
        <f t="shared" si="13"/>
        <v>70103</v>
      </c>
      <c r="G23" s="77">
        <f t="shared" si="17"/>
        <v>39</v>
      </c>
      <c r="H23" s="80">
        <f t="shared" si="18"/>
        <v>88</v>
      </c>
      <c r="I23" s="44"/>
      <c r="J23" s="128"/>
      <c r="K23" s="74" t="s">
        <v>49</v>
      </c>
      <c r="L23" s="45">
        <v>28567</v>
      </c>
      <c r="M23" s="46">
        <v>33280</v>
      </c>
      <c r="N23" s="47">
        <v>36329</v>
      </c>
      <c r="O23" s="48">
        <f t="shared" si="14"/>
        <v>69609</v>
      </c>
      <c r="P23" s="77">
        <f t="shared" si="19"/>
        <v>37</v>
      </c>
      <c r="Q23" s="80">
        <f t="shared" si="20"/>
        <v>87</v>
      </c>
      <c r="R23" s="44"/>
      <c r="S23" s="128"/>
      <c r="T23" s="74" t="s">
        <v>49</v>
      </c>
      <c r="U23" s="68">
        <v>435</v>
      </c>
      <c r="V23" s="46">
        <v>205</v>
      </c>
      <c r="W23" s="47">
        <v>289</v>
      </c>
      <c r="X23" s="48">
        <f t="shared" si="15"/>
        <v>494</v>
      </c>
      <c r="Y23" s="77">
        <f t="shared" si="21"/>
        <v>2</v>
      </c>
      <c r="Z23" s="80">
        <f t="shared" si="22"/>
        <v>1</v>
      </c>
    </row>
    <row r="24" spans="1:26" s="39" customFormat="1" ht="12" x14ac:dyDescent="0.15">
      <c r="A24" s="128"/>
      <c r="B24" s="74" t="s">
        <v>50</v>
      </c>
      <c r="C24" s="68">
        <f t="shared" si="16"/>
        <v>29043</v>
      </c>
      <c r="D24" s="46">
        <f t="shared" si="11"/>
        <v>33535</v>
      </c>
      <c r="E24" s="47">
        <f t="shared" si="12"/>
        <v>36664</v>
      </c>
      <c r="F24" s="48">
        <f t="shared" si="13"/>
        <v>70199</v>
      </c>
      <c r="G24" s="77">
        <f t="shared" si="17"/>
        <v>41</v>
      </c>
      <c r="H24" s="80">
        <f t="shared" si="18"/>
        <v>96</v>
      </c>
      <c r="I24" s="44"/>
      <c r="J24" s="128"/>
      <c r="K24" s="74" t="s">
        <v>50</v>
      </c>
      <c r="L24" s="45">
        <v>28614</v>
      </c>
      <c r="M24" s="46">
        <v>33330</v>
      </c>
      <c r="N24" s="47">
        <v>36376</v>
      </c>
      <c r="O24" s="48">
        <f t="shared" si="14"/>
        <v>69706</v>
      </c>
      <c r="P24" s="77">
        <f t="shared" si="19"/>
        <v>47</v>
      </c>
      <c r="Q24" s="80">
        <f t="shared" si="20"/>
        <v>97</v>
      </c>
      <c r="R24" s="44"/>
      <c r="S24" s="128"/>
      <c r="T24" s="74" t="s">
        <v>50</v>
      </c>
      <c r="U24" s="68">
        <v>429</v>
      </c>
      <c r="V24" s="46">
        <v>205</v>
      </c>
      <c r="W24" s="47">
        <v>288</v>
      </c>
      <c r="X24" s="48">
        <f t="shared" si="15"/>
        <v>493</v>
      </c>
      <c r="Y24" s="77">
        <f t="shared" si="21"/>
        <v>-6</v>
      </c>
      <c r="Z24" s="80">
        <f t="shared" si="22"/>
        <v>-1</v>
      </c>
    </row>
    <row r="25" spans="1:26" s="39" customFormat="1" ht="12" x14ac:dyDescent="0.15">
      <c r="A25" s="128"/>
      <c r="B25" s="74" t="s">
        <v>51</v>
      </c>
      <c r="C25" s="68">
        <f t="shared" si="16"/>
        <v>29089</v>
      </c>
      <c r="D25" s="46">
        <f t="shared" si="11"/>
        <v>33549</v>
      </c>
      <c r="E25" s="47">
        <f t="shared" si="12"/>
        <v>36696</v>
      </c>
      <c r="F25" s="48">
        <f t="shared" si="13"/>
        <v>70245</v>
      </c>
      <c r="G25" s="77">
        <f t="shared" si="17"/>
        <v>46</v>
      </c>
      <c r="H25" s="80">
        <f t="shared" si="18"/>
        <v>46</v>
      </c>
      <c r="I25" s="44"/>
      <c r="J25" s="128"/>
      <c r="K25" s="74" t="s">
        <v>51</v>
      </c>
      <c r="L25" s="45">
        <v>28662</v>
      </c>
      <c r="M25" s="46">
        <v>33347</v>
      </c>
      <c r="N25" s="47">
        <v>36407</v>
      </c>
      <c r="O25" s="48">
        <f t="shared" si="14"/>
        <v>69754</v>
      </c>
      <c r="P25" s="77">
        <f t="shared" si="19"/>
        <v>48</v>
      </c>
      <c r="Q25" s="80">
        <f t="shared" si="20"/>
        <v>48</v>
      </c>
      <c r="R25" s="44"/>
      <c r="S25" s="128"/>
      <c r="T25" s="74" t="s">
        <v>51</v>
      </c>
      <c r="U25" s="68">
        <v>427</v>
      </c>
      <c r="V25" s="46">
        <v>202</v>
      </c>
      <c r="W25" s="47">
        <v>289</v>
      </c>
      <c r="X25" s="48">
        <f t="shared" si="15"/>
        <v>491</v>
      </c>
      <c r="Y25" s="77">
        <f t="shared" si="21"/>
        <v>-2</v>
      </c>
      <c r="Z25" s="80">
        <f t="shared" si="22"/>
        <v>-2</v>
      </c>
    </row>
    <row r="26" spans="1:26" s="39" customFormat="1" ht="12" x14ac:dyDescent="0.15">
      <c r="A26" s="128"/>
      <c r="B26" s="74" t="s">
        <v>14</v>
      </c>
      <c r="C26" s="68">
        <f t="shared" si="16"/>
        <v>29109</v>
      </c>
      <c r="D26" s="46">
        <f t="shared" si="11"/>
        <v>33556</v>
      </c>
      <c r="E26" s="47">
        <f t="shared" si="12"/>
        <v>36708</v>
      </c>
      <c r="F26" s="48">
        <f t="shared" si="13"/>
        <v>70264</v>
      </c>
      <c r="G26" s="77">
        <f t="shared" si="17"/>
        <v>20</v>
      </c>
      <c r="H26" s="80">
        <f t="shared" si="18"/>
        <v>19</v>
      </c>
      <c r="I26" s="44"/>
      <c r="J26" s="128"/>
      <c r="K26" s="74" t="s">
        <v>14</v>
      </c>
      <c r="L26" s="45">
        <v>28688</v>
      </c>
      <c r="M26" s="46">
        <v>33360</v>
      </c>
      <c r="N26" s="47">
        <v>36420</v>
      </c>
      <c r="O26" s="48">
        <f t="shared" si="14"/>
        <v>69780</v>
      </c>
      <c r="P26" s="77">
        <f t="shared" si="19"/>
        <v>26</v>
      </c>
      <c r="Q26" s="80">
        <f t="shared" si="20"/>
        <v>26</v>
      </c>
      <c r="R26" s="44"/>
      <c r="S26" s="128"/>
      <c r="T26" s="74" t="s">
        <v>14</v>
      </c>
      <c r="U26" s="68">
        <v>421</v>
      </c>
      <c r="V26" s="46">
        <v>196</v>
      </c>
      <c r="W26" s="47">
        <v>288</v>
      </c>
      <c r="X26" s="48">
        <f t="shared" si="15"/>
        <v>484</v>
      </c>
      <c r="Y26" s="77">
        <f t="shared" si="21"/>
        <v>-6</v>
      </c>
      <c r="Z26" s="80">
        <f t="shared" si="22"/>
        <v>-7</v>
      </c>
    </row>
    <row r="27" spans="1:26" s="39" customFormat="1" ht="12" x14ac:dyDescent="0.15">
      <c r="A27" s="128"/>
      <c r="B27" s="74" t="s">
        <v>15</v>
      </c>
      <c r="C27" s="68">
        <f t="shared" si="16"/>
        <v>29070</v>
      </c>
      <c r="D27" s="46">
        <f t="shared" si="11"/>
        <v>33536</v>
      </c>
      <c r="E27" s="47">
        <f t="shared" si="12"/>
        <v>36689</v>
      </c>
      <c r="F27" s="48">
        <f t="shared" si="13"/>
        <v>70225</v>
      </c>
      <c r="G27" s="77">
        <f t="shared" si="17"/>
        <v>-39</v>
      </c>
      <c r="H27" s="80">
        <f t="shared" si="18"/>
        <v>-39</v>
      </c>
      <c r="I27" s="44"/>
      <c r="J27" s="128"/>
      <c r="K27" s="74" t="s">
        <v>15</v>
      </c>
      <c r="L27" s="45">
        <v>28659</v>
      </c>
      <c r="M27" s="46">
        <v>33347</v>
      </c>
      <c r="N27" s="47">
        <v>36405</v>
      </c>
      <c r="O27" s="48">
        <f t="shared" si="14"/>
        <v>69752</v>
      </c>
      <c r="P27" s="77">
        <f t="shared" si="19"/>
        <v>-29</v>
      </c>
      <c r="Q27" s="80">
        <f t="shared" si="20"/>
        <v>-28</v>
      </c>
      <c r="R27" s="44"/>
      <c r="S27" s="128"/>
      <c r="T27" s="74" t="s">
        <v>15</v>
      </c>
      <c r="U27" s="68">
        <v>411</v>
      </c>
      <c r="V27" s="46">
        <v>189</v>
      </c>
      <c r="W27" s="47">
        <v>284</v>
      </c>
      <c r="X27" s="48">
        <f t="shared" si="15"/>
        <v>473</v>
      </c>
      <c r="Y27" s="77">
        <f t="shared" si="21"/>
        <v>-10</v>
      </c>
      <c r="Z27" s="80">
        <f t="shared" si="22"/>
        <v>-11</v>
      </c>
    </row>
    <row r="28" spans="1:26" s="39" customFormat="1" ht="12" x14ac:dyDescent="0.15">
      <c r="A28" s="129"/>
      <c r="B28" s="74" t="s">
        <v>16</v>
      </c>
      <c r="C28" s="68">
        <f t="shared" si="16"/>
        <v>29154</v>
      </c>
      <c r="D28" s="46">
        <f t="shared" si="11"/>
        <v>33541</v>
      </c>
      <c r="E28" s="47">
        <f t="shared" si="12"/>
        <v>36722</v>
      </c>
      <c r="F28" s="48">
        <f t="shared" si="13"/>
        <v>70263</v>
      </c>
      <c r="G28" s="77">
        <f t="shared" si="17"/>
        <v>84</v>
      </c>
      <c r="H28" s="80">
        <f t="shared" si="18"/>
        <v>38</v>
      </c>
      <c r="I28" s="44"/>
      <c r="J28" s="129"/>
      <c r="K28" s="74" t="s">
        <v>16</v>
      </c>
      <c r="L28" s="45">
        <v>28713</v>
      </c>
      <c r="M28" s="46">
        <v>33335</v>
      </c>
      <c r="N28" s="47">
        <v>36426</v>
      </c>
      <c r="O28" s="48">
        <f t="shared" si="14"/>
        <v>69761</v>
      </c>
      <c r="P28" s="77">
        <f t="shared" si="19"/>
        <v>54</v>
      </c>
      <c r="Q28" s="80">
        <f t="shared" si="20"/>
        <v>9</v>
      </c>
      <c r="R28" s="44"/>
      <c r="S28" s="129"/>
      <c r="T28" s="74" t="s">
        <v>16</v>
      </c>
      <c r="U28" s="68">
        <v>441</v>
      </c>
      <c r="V28" s="46">
        <v>206</v>
      </c>
      <c r="W28" s="47">
        <v>296</v>
      </c>
      <c r="X28" s="48">
        <f t="shared" si="15"/>
        <v>502</v>
      </c>
      <c r="Y28" s="77">
        <f t="shared" si="21"/>
        <v>30</v>
      </c>
      <c r="Z28" s="80">
        <f t="shared" si="22"/>
        <v>29</v>
      </c>
    </row>
    <row r="29" spans="1:26" s="39" customFormat="1" ht="15" customHeight="1" thickBot="1" x14ac:dyDescent="0.2">
      <c r="A29" s="130" t="s">
        <v>62</v>
      </c>
      <c r="B29" s="131"/>
      <c r="C29" s="71">
        <f>IF(C28="","",C28-C15)</f>
        <v>435</v>
      </c>
      <c r="D29" s="50">
        <f>IF(D28="","",D28-D15)</f>
        <v>288</v>
      </c>
      <c r="E29" s="51">
        <f>IF(E28="","",E28-E15)</f>
        <v>317</v>
      </c>
      <c r="F29" s="52">
        <f>IF(F28="","",F28-F15)</f>
        <v>605</v>
      </c>
      <c r="G29" s="78"/>
      <c r="H29" s="81"/>
      <c r="I29" s="53"/>
      <c r="J29" s="130" t="s">
        <v>62</v>
      </c>
      <c r="K29" s="131"/>
      <c r="L29" s="49">
        <f>IF(L28="","",L28-L15)</f>
        <v>440</v>
      </c>
      <c r="M29" s="50">
        <f>IF(M28="","",M28-M15)</f>
        <v>293</v>
      </c>
      <c r="N29" s="51">
        <f>IF(N28="","",N28-N15)</f>
        <v>315</v>
      </c>
      <c r="O29" s="52">
        <f>IF(O28="","",O28-O15)</f>
        <v>608</v>
      </c>
      <c r="P29" s="78"/>
      <c r="Q29" s="81"/>
      <c r="R29" s="53"/>
      <c r="S29" s="130" t="s">
        <v>62</v>
      </c>
      <c r="T29" s="131"/>
      <c r="U29" s="71">
        <f>IF(U28="","",U28-U15)</f>
        <v>-5</v>
      </c>
      <c r="V29" s="50">
        <f>IF(V28="","",V28-V15)</f>
        <v>-5</v>
      </c>
      <c r="W29" s="51">
        <f>IF(W28="","",W28-W15)</f>
        <v>2</v>
      </c>
      <c r="X29" s="52">
        <f>IF(X28="","",X28-X15)</f>
        <v>-3</v>
      </c>
      <c r="Y29" s="78"/>
      <c r="Z29" s="81"/>
    </row>
    <row r="30" spans="1:26" s="39" customFormat="1" ht="12" customHeight="1" x14ac:dyDescent="0.15">
      <c r="A30" s="132" t="s">
        <v>45</v>
      </c>
      <c r="B30" s="75" t="s">
        <v>5</v>
      </c>
      <c r="C30" s="70">
        <f t="shared" ref="C30:C41" si="23">IF(L30+U30=0,"",L30+U30)</f>
        <v>29298</v>
      </c>
      <c r="D30" s="56">
        <f t="shared" ref="D30:D41" si="24">IF(M30+V30=0,"",M30+V30)</f>
        <v>33667</v>
      </c>
      <c r="E30" s="57">
        <f t="shared" ref="E30:E41" si="25">IF(N30+W30=0,"",N30+W30)</f>
        <v>36863</v>
      </c>
      <c r="F30" s="58">
        <f>IF(OR(O30="",X30=""),"",O30+X30)</f>
        <v>70530</v>
      </c>
      <c r="G30" s="76">
        <f>IF(C30="","",C30-C28)</f>
        <v>144</v>
      </c>
      <c r="H30" s="79">
        <f>IF(F30="","",F30-F28)</f>
        <v>267</v>
      </c>
      <c r="I30" s="44"/>
      <c r="J30" s="132" t="s">
        <v>45</v>
      </c>
      <c r="K30" s="75" t="s">
        <v>5</v>
      </c>
      <c r="L30" s="86">
        <v>28869</v>
      </c>
      <c r="M30" s="87">
        <v>33460</v>
      </c>
      <c r="N30" s="88">
        <v>36579</v>
      </c>
      <c r="O30" s="48">
        <f>IF(OR(M30=0,N30=0),"",SUM(M30:N30))</f>
        <v>70039</v>
      </c>
      <c r="P30" s="76">
        <f>IF(L30="","",L30-L28)</f>
        <v>156</v>
      </c>
      <c r="Q30" s="79">
        <f>IF(O30="","",O30-O28)</f>
        <v>278</v>
      </c>
      <c r="R30" s="44"/>
      <c r="S30" s="132" t="s">
        <v>45</v>
      </c>
      <c r="T30" s="75" t="s">
        <v>5</v>
      </c>
      <c r="U30" s="92">
        <v>429</v>
      </c>
      <c r="V30" s="87">
        <v>207</v>
      </c>
      <c r="W30" s="88">
        <v>284</v>
      </c>
      <c r="X30" s="58">
        <f t="shared" ref="X30:X41" si="26">IF(OR(V30=0,W30=0),"",SUM(V30:W30))</f>
        <v>491</v>
      </c>
      <c r="Y30" s="76">
        <f>IF(U30="","",U30-U28)</f>
        <v>-12</v>
      </c>
      <c r="Z30" s="79">
        <f>IF(X30="","",X30-X28)</f>
        <v>-11</v>
      </c>
    </row>
    <row r="31" spans="1:26" s="39" customFormat="1" ht="12" x14ac:dyDescent="0.15">
      <c r="A31" s="128"/>
      <c r="B31" s="74" t="s">
        <v>6</v>
      </c>
      <c r="C31" s="68">
        <f t="shared" si="23"/>
        <v>29355</v>
      </c>
      <c r="D31" s="46">
        <f t="shared" si="24"/>
        <v>33707</v>
      </c>
      <c r="E31" s="47">
        <f t="shared" si="25"/>
        <v>36880</v>
      </c>
      <c r="F31" s="48">
        <f>IF(OR(O31="",X31=""),"",O31+X31)</f>
        <v>70587</v>
      </c>
      <c r="G31" s="77">
        <f t="shared" ref="G31:G41" si="27">IF(C31="","",C31-C30)</f>
        <v>57</v>
      </c>
      <c r="H31" s="80">
        <f t="shared" ref="H31:H41" si="28">IF(F31="","",F31-F30)</f>
        <v>57</v>
      </c>
      <c r="I31" s="44"/>
      <c r="J31" s="128"/>
      <c r="K31" s="74" t="s">
        <v>6</v>
      </c>
      <c r="L31" s="89">
        <v>28925</v>
      </c>
      <c r="M31" s="90">
        <v>33500</v>
      </c>
      <c r="N31" s="91">
        <v>36598</v>
      </c>
      <c r="O31" s="48">
        <f>IF(OR(M31=0,N31=0),"",SUM(M31:N31))</f>
        <v>70098</v>
      </c>
      <c r="P31" s="77">
        <f t="shared" ref="P31:P41" si="29">IF(L31="","",L31-L30)</f>
        <v>56</v>
      </c>
      <c r="Q31" s="80">
        <f t="shared" ref="Q31:Q41" si="30">IF(O31="","",O31-O30)</f>
        <v>59</v>
      </c>
      <c r="R31" s="44"/>
      <c r="S31" s="128"/>
      <c r="T31" s="74" t="s">
        <v>6</v>
      </c>
      <c r="U31" s="93">
        <v>430</v>
      </c>
      <c r="V31" s="90">
        <v>207</v>
      </c>
      <c r="W31" s="91">
        <v>282</v>
      </c>
      <c r="X31" s="48">
        <f t="shared" si="26"/>
        <v>489</v>
      </c>
      <c r="Y31" s="77">
        <f t="shared" ref="Y31:Y41" si="31">IF(U31="","",U31-U30)</f>
        <v>1</v>
      </c>
      <c r="Z31" s="80">
        <f t="shared" ref="Z31:Z41" si="32">IF(X31="","",X31-X30)</f>
        <v>-2</v>
      </c>
    </row>
    <row r="32" spans="1:26" s="39" customFormat="1" ht="12" x14ac:dyDescent="0.15">
      <c r="A32" s="128"/>
      <c r="B32" s="74" t="s">
        <v>7</v>
      </c>
      <c r="C32" s="68">
        <f t="shared" si="23"/>
        <v>29357</v>
      </c>
      <c r="D32" s="46">
        <f t="shared" si="24"/>
        <v>33677</v>
      </c>
      <c r="E32" s="47">
        <f t="shared" si="25"/>
        <v>36880</v>
      </c>
      <c r="F32" s="48">
        <f t="shared" ref="F32:F41" si="33">IF(OR(O32="",X32=""),"",O32+X32)</f>
        <v>70557</v>
      </c>
      <c r="G32" s="77">
        <f t="shared" si="27"/>
        <v>2</v>
      </c>
      <c r="H32" s="80">
        <f t="shared" si="28"/>
        <v>-30</v>
      </c>
      <c r="I32" s="44"/>
      <c r="J32" s="128"/>
      <c r="K32" s="74" t="s">
        <v>7</v>
      </c>
      <c r="L32" s="89">
        <v>28934</v>
      </c>
      <c r="M32" s="90">
        <v>33471</v>
      </c>
      <c r="N32" s="91">
        <v>36603</v>
      </c>
      <c r="O32" s="48">
        <f t="shared" ref="O32:O41" si="34">IF(OR(M32=0,N32=0),"",SUM(M32:N32))</f>
        <v>70074</v>
      </c>
      <c r="P32" s="77">
        <f t="shared" si="29"/>
        <v>9</v>
      </c>
      <c r="Q32" s="80">
        <f t="shared" si="30"/>
        <v>-24</v>
      </c>
      <c r="R32" s="44"/>
      <c r="S32" s="128"/>
      <c r="T32" s="74" t="s">
        <v>7</v>
      </c>
      <c r="U32" s="93">
        <v>423</v>
      </c>
      <c r="V32" s="90">
        <v>206</v>
      </c>
      <c r="W32" s="91">
        <v>277</v>
      </c>
      <c r="X32" s="48">
        <f t="shared" si="26"/>
        <v>483</v>
      </c>
      <c r="Y32" s="77">
        <f t="shared" si="31"/>
        <v>-7</v>
      </c>
      <c r="Z32" s="80">
        <f t="shared" si="32"/>
        <v>-6</v>
      </c>
    </row>
    <row r="33" spans="1:28" s="39" customFormat="1" ht="12" x14ac:dyDescent="0.15">
      <c r="A33" s="128"/>
      <c r="B33" s="74" t="s">
        <v>8</v>
      </c>
      <c r="C33" s="68">
        <f t="shared" si="23"/>
        <v>29376</v>
      </c>
      <c r="D33" s="46">
        <f t="shared" si="24"/>
        <v>33660</v>
      </c>
      <c r="E33" s="47">
        <f t="shared" si="25"/>
        <v>36880</v>
      </c>
      <c r="F33" s="48">
        <f t="shared" si="33"/>
        <v>70540</v>
      </c>
      <c r="G33" s="77">
        <f t="shared" si="27"/>
        <v>19</v>
      </c>
      <c r="H33" s="80">
        <f t="shared" si="28"/>
        <v>-17</v>
      </c>
      <c r="I33" s="44"/>
      <c r="J33" s="128"/>
      <c r="K33" s="74" t="s">
        <v>8</v>
      </c>
      <c r="L33" s="89">
        <v>28948</v>
      </c>
      <c r="M33" s="90">
        <v>33453</v>
      </c>
      <c r="N33" s="91">
        <v>36599</v>
      </c>
      <c r="O33" s="48">
        <f t="shared" si="34"/>
        <v>70052</v>
      </c>
      <c r="P33" s="77">
        <f t="shared" si="29"/>
        <v>14</v>
      </c>
      <c r="Q33" s="80">
        <f t="shared" si="30"/>
        <v>-22</v>
      </c>
      <c r="R33" s="44"/>
      <c r="S33" s="128"/>
      <c r="T33" s="74" t="s">
        <v>8</v>
      </c>
      <c r="U33" s="93">
        <v>428</v>
      </c>
      <c r="V33" s="90">
        <v>207</v>
      </c>
      <c r="W33" s="91">
        <v>281</v>
      </c>
      <c r="X33" s="48">
        <f t="shared" si="26"/>
        <v>488</v>
      </c>
      <c r="Y33" s="77">
        <f t="shared" si="31"/>
        <v>5</v>
      </c>
      <c r="Z33" s="80">
        <f t="shared" si="32"/>
        <v>5</v>
      </c>
    </row>
    <row r="34" spans="1:28" s="39" customFormat="1" ht="12" x14ac:dyDescent="0.15">
      <c r="A34" s="128"/>
      <c r="B34" s="74" t="s">
        <v>9</v>
      </c>
      <c r="C34" s="68">
        <f t="shared" si="23"/>
        <v>29439</v>
      </c>
      <c r="D34" s="46">
        <f t="shared" si="24"/>
        <v>33746</v>
      </c>
      <c r="E34" s="47">
        <f t="shared" si="25"/>
        <v>36955</v>
      </c>
      <c r="F34" s="48">
        <f t="shared" si="33"/>
        <v>70701</v>
      </c>
      <c r="G34" s="77">
        <f t="shared" si="27"/>
        <v>63</v>
      </c>
      <c r="H34" s="80">
        <f t="shared" si="28"/>
        <v>161</v>
      </c>
      <c r="I34" s="44"/>
      <c r="J34" s="128"/>
      <c r="K34" s="74" t="s">
        <v>9</v>
      </c>
      <c r="L34" s="89">
        <v>29003</v>
      </c>
      <c r="M34" s="90">
        <v>33527</v>
      </c>
      <c r="N34" s="91">
        <v>36663</v>
      </c>
      <c r="O34" s="48">
        <f t="shared" si="34"/>
        <v>70190</v>
      </c>
      <c r="P34" s="77">
        <f t="shared" si="29"/>
        <v>55</v>
      </c>
      <c r="Q34" s="80">
        <f t="shared" si="30"/>
        <v>138</v>
      </c>
      <c r="R34" s="44"/>
      <c r="S34" s="128"/>
      <c r="T34" s="74" t="s">
        <v>9</v>
      </c>
      <c r="U34" s="93">
        <v>436</v>
      </c>
      <c r="V34" s="90">
        <v>219</v>
      </c>
      <c r="W34" s="91">
        <v>292</v>
      </c>
      <c r="X34" s="48">
        <f t="shared" si="26"/>
        <v>511</v>
      </c>
      <c r="Y34" s="77">
        <f t="shared" si="31"/>
        <v>8</v>
      </c>
      <c r="Z34" s="80">
        <f t="shared" si="32"/>
        <v>23</v>
      </c>
    </row>
    <row r="35" spans="1:28" s="39" customFormat="1" ht="12" x14ac:dyDescent="0.15">
      <c r="A35" s="128"/>
      <c r="B35" s="74" t="s">
        <v>10</v>
      </c>
      <c r="C35" s="68">
        <f t="shared" si="23"/>
        <v>29421</v>
      </c>
      <c r="D35" s="46">
        <f t="shared" si="24"/>
        <v>33716</v>
      </c>
      <c r="E35" s="47">
        <f t="shared" si="25"/>
        <v>36907</v>
      </c>
      <c r="F35" s="48">
        <f t="shared" si="33"/>
        <v>70623</v>
      </c>
      <c r="G35" s="77">
        <f t="shared" si="27"/>
        <v>-18</v>
      </c>
      <c r="H35" s="80">
        <f t="shared" si="28"/>
        <v>-78</v>
      </c>
      <c r="I35" s="44"/>
      <c r="J35" s="128"/>
      <c r="K35" s="74" t="s">
        <v>10</v>
      </c>
      <c r="L35" s="89">
        <v>28988</v>
      </c>
      <c r="M35" s="90">
        <v>33498</v>
      </c>
      <c r="N35" s="91">
        <v>36630</v>
      </c>
      <c r="O35" s="48">
        <f t="shared" si="34"/>
        <v>70128</v>
      </c>
      <c r="P35" s="77">
        <f t="shared" si="29"/>
        <v>-15</v>
      </c>
      <c r="Q35" s="80">
        <f t="shared" si="30"/>
        <v>-62</v>
      </c>
      <c r="R35" s="44"/>
      <c r="S35" s="128"/>
      <c r="T35" s="74" t="s">
        <v>10</v>
      </c>
      <c r="U35" s="93">
        <v>433</v>
      </c>
      <c r="V35" s="90">
        <v>218</v>
      </c>
      <c r="W35" s="91">
        <v>277</v>
      </c>
      <c r="X35" s="48">
        <f t="shared" si="26"/>
        <v>495</v>
      </c>
      <c r="Y35" s="77">
        <f t="shared" si="31"/>
        <v>-3</v>
      </c>
      <c r="Z35" s="80">
        <f t="shared" si="32"/>
        <v>-16</v>
      </c>
    </row>
    <row r="36" spans="1:28" s="39" customFormat="1" ht="12" x14ac:dyDescent="0.15">
      <c r="A36" s="128"/>
      <c r="B36" s="74" t="s">
        <v>49</v>
      </c>
      <c r="C36" s="68">
        <f t="shared" si="23"/>
        <v>29429</v>
      </c>
      <c r="D36" s="46">
        <f t="shared" si="24"/>
        <v>33708</v>
      </c>
      <c r="E36" s="47">
        <f t="shared" si="25"/>
        <v>36902</v>
      </c>
      <c r="F36" s="48">
        <f t="shared" si="33"/>
        <v>70610</v>
      </c>
      <c r="G36" s="77">
        <f t="shared" si="27"/>
        <v>8</v>
      </c>
      <c r="H36" s="80">
        <f t="shared" si="28"/>
        <v>-13</v>
      </c>
      <c r="I36" s="44"/>
      <c r="J36" s="128"/>
      <c r="K36" s="74" t="s">
        <v>49</v>
      </c>
      <c r="L36" s="89">
        <v>28995</v>
      </c>
      <c r="M36" s="90">
        <v>33488</v>
      </c>
      <c r="N36" s="91">
        <v>36626</v>
      </c>
      <c r="O36" s="48">
        <f t="shared" si="34"/>
        <v>70114</v>
      </c>
      <c r="P36" s="77">
        <f t="shared" si="29"/>
        <v>7</v>
      </c>
      <c r="Q36" s="80">
        <f t="shared" si="30"/>
        <v>-14</v>
      </c>
      <c r="R36" s="44"/>
      <c r="S36" s="128"/>
      <c r="T36" s="74" t="s">
        <v>49</v>
      </c>
      <c r="U36" s="93">
        <v>434</v>
      </c>
      <c r="V36" s="90">
        <v>220</v>
      </c>
      <c r="W36" s="91">
        <v>276</v>
      </c>
      <c r="X36" s="48">
        <f t="shared" si="26"/>
        <v>496</v>
      </c>
      <c r="Y36" s="77">
        <f t="shared" si="31"/>
        <v>1</v>
      </c>
      <c r="Z36" s="80">
        <f t="shared" si="32"/>
        <v>1</v>
      </c>
    </row>
    <row r="37" spans="1:28" s="39" customFormat="1" ht="12" x14ac:dyDescent="0.15">
      <c r="A37" s="128"/>
      <c r="B37" s="74" t="s">
        <v>50</v>
      </c>
      <c r="C37" s="68">
        <f t="shared" si="23"/>
        <v>29449</v>
      </c>
      <c r="D37" s="46">
        <f t="shared" si="24"/>
        <v>33727</v>
      </c>
      <c r="E37" s="47">
        <f t="shared" si="25"/>
        <v>36913</v>
      </c>
      <c r="F37" s="48">
        <f t="shared" si="33"/>
        <v>70640</v>
      </c>
      <c r="G37" s="77">
        <f t="shared" si="27"/>
        <v>20</v>
      </c>
      <c r="H37" s="80">
        <f t="shared" si="28"/>
        <v>30</v>
      </c>
      <c r="I37" s="44"/>
      <c r="J37" s="128"/>
      <c r="K37" s="74" t="s">
        <v>50</v>
      </c>
      <c r="L37" s="89">
        <v>29013</v>
      </c>
      <c r="M37" s="90">
        <v>33507</v>
      </c>
      <c r="N37" s="91">
        <v>36635</v>
      </c>
      <c r="O37" s="48">
        <f t="shared" si="34"/>
        <v>70142</v>
      </c>
      <c r="P37" s="77">
        <f t="shared" si="29"/>
        <v>18</v>
      </c>
      <c r="Q37" s="80">
        <f t="shared" si="30"/>
        <v>28</v>
      </c>
      <c r="R37" s="44"/>
      <c r="S37" s="128"/>
      <c r="T37" s="74" t="s">
        <v>50</v>
      </c>
      <c r="U37" s="93">
        <v>436</v>
      </c>
      <c r="V37" s="90">
        <v>220</v>
      </c>
      <c r="W37" s="91">
        <v>278</v>
      </c>
      <c r="X37" s="48">
        <f t="shared" si="26"/>
        <v>498</v>
      </c>
      <c r="Y37" s="77">
        <f t="shared" si="31"/>
        <v>2</v>
      </c>
      <c r="Z37" s="80">
        <f t="shared" si="32"/>
        <v>2</v>
      </c>
    </row>
    <row r="38" spans="1:28" s="39" customFormat="1" ht="12" x14ac:dyDescent="0.15">
      <c r="A38" s="128"/>
      <c r="B38" s="74" t="s">
        <v>51</v>
      </c>
      <c r="C38" s="68">
        <f t="shared" si="23"/>
        <v>29450</v>
      </c>
      <c r="D38" s="46">
        <f t="shared" si="24"/>
        <v>33744</v>
      </c>
      <c r="E38" s="47">
        <f t="shared" si="25"/>
        <v>36919</v>
      </c>
      <c r="F38" s="48">
        <f t="shared" si="33"/>
        <v>70663</v>
      </c>
      <c r="G38" s="77">
        <f t="shared" si="27"/>
        <v>1</v>
      </c>
      <c r="H38" s="80">
        <f t="shared" si="28"/>
        <v>23</v>
      </c>
      <c r="I38" s="44"/>
      <c r="J38" s="128"/>
      <c r="K38" s="74" t="s">
        <v>51</v>
      </c>
      <c r="L38" s="89">
        <v>29024</v>
      </c>
      <c r="M38" s="90">
        <v>33527</v>
      </c>
      <c r="N38" s="91">
        <v>36648</v>
      </c>
      <c r="O38" s="48">
        <f t="shared" si="34"/>
        <v>70175</v>
      </c>
      <c r="P38" s="77">
        <f t="shared" si="29"/>
        <v>11</v>
      </c>
      <c r="Q38" s="80">
        <f t="shared" si="30"/>
        <v>33</v>
      </c>
      <c r="R38" s="44"/>
      <c r="S38" s="128"/>
      <c r="T38" s="74" t="s">
        <v>51</v>
      </c>
      <c r="U38" s="93">
        <v>426</v>
      </c>
      <c r="V38" s="90">
        <v>217</v>
      </c>
      <c r="W38" s="91">
        <v>271</v>
      </c>
      <c r="X38" s="48">
        <f t="shared" si="26"/>
        <v>488</v>
      </c>
      <c r="Y38" s="77">
        <f t="shared" si="31"/>
        <v>-10</v>
      </c>
      <c r="Z38" s="80">
        <f t="shared" si="32"/>
        <v>-10</v>
      </c>
    </row>
    <row r="39" spans="1:28" s="39" customFormat="1" ht="12" x14ac:dyDescent="0.15">
      <c r="A39" s="128"/>
      <c r="B39" s="74" t="s">
        <v>14</v>
      </c>
      <c r="C39" s="68">
        <f t="shared" si="23"/>
        <v>29444</v>
      </c>
      <c r="D39" s="46">
        <f t="shared" si="24"/>
        <v>33734</v>
      </c>
      <c r="E39" s="47">
        <f t="shared" si="25"/>
        <v>36913</v>
      </c>
      <c r="F39" s="48">
        <f t="shared" si="33"/>
        <v>70647</v>
      </c>
      <c r="G39" s="77">
        <f t="shared" si="27"/>
        <v>-6</v>
      </c>
      <c r="H39" s="80">
        <f t="shared" si="28"/>
        <v>-16</v>
      </c>
      <c r="I39" s="44"/>
      <c r="J39" s="128"/>
      <c r="K39" s="74" t="s">
        <v>14</v>
      </c>
      <c r="L39" s="89">
        <v>29026</v>
      </c>
      <c r="M39" s="90">
        <v>33520</v>
      </c>
      <c r="N39" s="91">
        <v>36649</v>
      </c>
      <c r="O39" s="48">
        <f t="shared" si="34"/>
        <v>70169</v>
      </c>
      <c r="P39" s="77">
        <f t="shared" si="29"/>
        <v>2</v>
      </c>
      <c r="Q39" s="80">
        <f t="shared" si="30"/>
        <v>-6</v>
      </c>
      <c r="R39" s="44"/>
      <c r="S39" s="128"/>
      <c r="T39" s="74" t="s">
        <v>14</v>
      </c>
      <c r="U39" s="93">
        <v>418</v>
      </c>
      <c r="V39" s="90">
        <v>214</v>
      </c>
      <c r="W39" s="91">
        <v>264</v>
      </c>
      <c r="X39" s="48">
        <f t="shared" si="26"/>
        <v>478</v>
      </c>
      <c r="Y39" s="77">
        <f t="shared" si="31"/>
        <v>-8</v>
      </c>
      <c r="Z39" s="80">
        <f t="shared" si="32"/>
        <v>-10</v>
      </c>
    </row>
    <row r="40" spans="1:28" s="39" customFormat="1" ht="12" x14ac:dyDescent="0.15">
      <c r="A40" s="128"/>
      <c r="B40" s="74" t="s">
        <v>15</v>
      </c>
      <c r="C40" s="68">
        <f t="shared" si="23"/>
        <v>29436</v>
      </c>
      <c r="D40" s="46">
        <f t="shared" si="24"/>
        <v>33716</v>
      </c>
      <c r="E40" s="47">
        <f t="shared" si="25"/>
        <v>36919</v>
      </c>
      <c r="F40" s="48">
        <f t="shared" si="33"/>
        <v>70635</v>
      </c>
      <c r="G40" s="77">
        <f t="shared" si="27"/>
        <v>-8</v>
      </c>
      <c r="H40" s="80">
        <f t="shared" si="28"/>
        <v>-12</v>
      </c>
      <c r="I40" s="44"/>
      <c r="J40" s="128"/>
      <c r="K40" s="74" t="s">
        <v>15</v>
      </c>
      <c r="L40" s="89">
        <v>29021</v>
      </c>
      <c r="M40" s="90">
        <v>33502</v>
      </c>
      <c r="N40" s="91">
        <v>36657</v>
      </c>
      <c r="O40" s="48">
        <f t="shared" si="34"/>
        <v>70159</v>
      </c>
      <c r="P40" s="77">
        <f t="shared" si="29"/>
        <v>-5</v>
      </c>
      <c r="Q40" s="80">
        <f t="shared" si="30"/>
        <v>-10</v>
      </c>
      <c r="R40" s="44"/>
      <c r="S40" s="128"/>
      <c r="T40" s="74" t="s">
        <v>15</v>
      </c>
      <c r="U40" s="93">
        <v>415</v>
      </c>
      <c r="V40" s="90">
        <v>214</v>
      </c>
      <c r="W40" s="91">
        <v>262</v>
      </c>
      <c r="X40" s="48">
        <f t="shared" si="26"/>
        <v>476</v>
      </c>
      <c r="Y40" s="77">
        <f t="shared" si="31"/>
        <v>-3</v>
      </c>
      <c r="Z40" s="80">
        <f t="shared" si="32"/>
        <v>-2</v>
      </c>
    </row>
    <row r="41" spans="1:28" s="39" customFormat="1" ht="12" x14ac:dyDescent="0.15">
      <c r="A41" s="129"/>
      <c r="B41" s="74" t="s">
        <v>16</v>
      </c>
      <c r="C41" s="68">
        <f t="shared" si="23"/>
        <v>29438</v>
      </c>
      <c r="D41" s="46">
        <f t="shared" si="24"/>
        <v>33605</v>
      </c>
      <c r="E41" s="47">
        <f t="shared" si="25"/>
        <v>36851</v>
      </c>
      <c r="F41" s="48">
        <f t="shared" si="33"/>
        <v>70456</v>
      </c>
      <c r="G41" s="77">
        <f t="shared" si="27"/>
        <v>2</v>
      </c>
      <c r="H41" s="80">
        <f t="shared" si="28"/>
        <v>-179</v>
      </c>
      <c r="I41" s="44"/>
      <c r="J41" s="129"/>
      <c r="K41" s="74" t="s">
        <v>16</v>
      </c>
      <c r="L41" s="89">
        <v>29001</v>
      </c>
      <c r="M41" s="90">
        <v>33378</v>
      </c>
      <c r="N41" s="91">
        <v>36580</v>
      </c>
      <c r="O41" s="48">
        <f t="shared" si="34"/>
        <v>69958</v>
      </c>
      <c r="P41" s="77">
        <f t="shared" si="29"/>
        <v>-20</v>
      </c>
      <c r="Q41" s="80">
        <f t="shared" si="30"/>
        <v>-201</v>
      </c>
      <c r="R41" s="44"/>
      <c r="S41" s="129"/>
      <c r="T41" s="74" t="s">
        <v>16</v>
      </c>
      <c r="U41" s="93">
        <v>437</v>
      </c>
      <c r="V41" s="90">
        <v>227</v>
      </c>
      <c r="W41" s="91">
        <v>271</v>
      </c>
      <c r="X41" s="48">
        <f t="shared" si="26"/>
        <v>498</v>
      </c>
      <c r="Y41" s="77">
        <f t="shared" si="31"/>
        <v>22</v>
      </c>
      <c r="Z41" s="80">
        <f t="shared" si="32"/>
        <v>22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284</v>
      </c>
      <c r="D42" s="50">
        <f>IF(D41="","",D41-D28)</f>
        <v>64</v>
      </c>
      <c r="E42" s="51">
        <f>IF(E41="","",E41-E28)</f>
        <v>129</v>
      </c>
      <c r="F42" s="52">
        <f>IF(F41="","",F41-F28)</f>
        <v>193</v>
      </c>
      <c r="G42" s="78"/>
      <c r="H42" s="81"/>
      <c r="I42" s="53"/>
      <c r="J42" s="130" t="s">
        <v>62</v>
      </c>
      <c r="K42" s="131"/>
      <c r="L42" s="49">
        <f>IF(L41="","",L41-L28)</f>
        <v>288</v>
      </c>
      <c r="M42" s="50">
        <f>IF(M41="","",M41-M28)</f>
        <v>43</v>
      </c>
      <c r="N42" s="51">
        <f>IF(N41="","",N41-N28)</f>
        <v>154</v>
      </c>
      <c r="O42" s="52">
        <f>IF(O41="","",O41-O28)</f>
        <v>197</v>
      </c>
      <c r="P42" s="78"/>
      <c r="Q42" s="81"/>
      <c r="R42" s="53"/>
      <c r="S42" s="130" t="s">
        <v>62</v>
      </c>
      <c r="T42" s="131"/>
      <c r="U42" s="71">
        <f>IF(U41="","",U41-U28)</f>
        <v>-4</v>
      </c>
      <c r="V42" s="50">
        <f>IF(V41="","",V41-V28)</f>
        <v>21</v>
      </c>
      <c r="W42" s="51">
        <f>IF(W41="","",W41-W28)</f>
        <v>-25</v>
      </c>
      <c r="X42" s="52">
        <f>IF(X41="","",X41-X28)</f>
        <v>-4</v>
      </c>
      <c r="Y42" s="78"/>
      <c r="Z42" s="81"/>
    </row>
    <row r="43" spans="1:28" s="39" customFormat="1" ht="12" customHeight="1" thickBot="1" x14ac:dyDescent="0.2">
      <c r="A43" s="132" t="s">
        <v>46</v>
      </c>
      <c r="B43" s="75" t="s">
        <v>5</v>
      </c>
      <c r="C43" s="70">
        <f>IF(L43+U43=0,"",L43+U43)</f>
        <v>29530</v>
      </c>
      <c r="D43" s="56">
        <f t="shared" ref="D43:D54" si="35">IF(M43+V43=0,"",M43+V43)</f>
        <v>33675</v>
      </c>
      <c r="E43" s="57">
        <f t="shared" ref="E43:E54" si="36">IF(N43+W43=0,"",N43+W43)</f>
        <v>36980</v>
      </c>
      <c r="F43" s="58">
        <f t="shared" ref="F43:F54" si="37">IF(OR(O43="",X43=""),"",O43+X43)</f>
        <v>70655</v>
      </c>
      <c r="G43" s="76">
        <f>IF(C43="","",C43-C41)</f>
        <v>92</v>
      </c>
      <c r="H43" s="79">
        <f>IF(F43="","",F43-F41)</f>
        <v>199</v>
      </c>
      <c r="I43" s="44"/>
      <c r="J43" s="132" t="s">
        <v>46</v>
      </c>
      <c r="K43" s="75" t="s">
        <v>5</v>
      </c>
      <c r="L43" s="86">
        <v>29109</v>
      </c>
      <c r="M43" s="87">
        <v>33457</v>
      </c>
      <c r="N43" s="88">
        <v>36715</v>
      </c>
      <c r="O43" s="58">
        <f t="shared" ref="O43:O54" si="38">IF(OR(M43=0,N43=0),"",SUM(M43:N43))</f>
        <v>70172</v>
      </c>
      <c r="P43" s="76">
        <f>IF(L43="","",L43-L41)</f>
        <v>108</v>
      </c>
      <c r="Q43" s="79">
        <f>IF(O43="","",O43-O41)</f>
        <v>214</v>
      </c>
      <c r="R43" s="44"/>
      <c r="S43" s="132" t="s">
        <v>46</v>
      </c>
      <c r="T43" s="75" t="s">
        <v>5</v>
      </c>
      <c r="U43" s="92">
        <v>421</v>
      </c>
      <c r="V43" s="87">
        <v>218</v>
      </c>
      <c r="W43" s="88">
        <v>265</v>
      </c>
      <c r="X43" s="58">
        <f t="shared" ref="X43:X54" si="39">IF(OR(V43=0,W43=0),"",SUM(V43:W43))</f>
        <v>483</v>
      </c>
      <c r="Y43" s="76">
        <f>IF(U43="","",U43-U41)</f>
        <v>-16</v>
      </c>
      <c r="Z43" s="79">
        <f>IF(X43="","",X43-X41)</f>
        <v>-15</v>
      </c>
    </row>
    <row r="44" spans="1:28" s="39" customFormat="1" ht="13.5" customHeight="1" x14ac:dyDescent="0.15">
      <c r="A44" s="128"/>
      <c r="B44" s="74" t="s">
        <v>6</v>
      </c>
      <c r="C44" s="68">
        <f>IF(L44+U44=0,"",L44+U44)</f>
        <v>29532</v>
      </c>
      <c r="D44" s="46">
        <f t="shared" si="35"/>
        <v>33670</v>
      </c>
      <c r="E44" s="47">
        <f t="shared" si="36"/>
        <v>36993</v>
      </c>
      <c r="F44" s="48">
        <f t="shared" si="37"/>
        <v>70663</v>
      </c>
      <c r="G44" s="77">
        <f t="shared" ref="G44:G54" si="40">IF(C44="","",C44-C43)</f>
        <v>2</v>
      </c>
      <c r="H44" s="80">
        <f t="shared" ref="H44:H54" si="41">IF(F44="","",F44-F43)</f>
        <v>8</v>
      </c>
      <c r="I44" s="44"/>
      <c r="J44" s="128"/>
      <c r="K44" s="74" t="s">
        <v>6</v>
      </c>
      <c r="L44" s="89">
        <v>29127</v>
      </c>
      <c r="M44" s="90">
        <v>33454</v>
      </c>
      <c r="N44" s="91">
        <v>36743</v>
      </c>
      <c r="O44" s="48">
        <f t="shared" si="38"/>
        <v>70197</v>
      </c>
      <c r="P44" s="77">
        <f t="shared" ref="P44:P54" si="42">IF(L44="","",L44-L43)</f>
        <v>18</v>
      </c>
      <c r="Q44" s="80">
        <f t="shared" ref="Q44:Q54" si="43">IF(O44="","",O44-O43)</f>
        <v>25</v>
      </c>
      <c r="R44" s="44"/>
      <c r="S44" s="128"/>
      <c r="T44" s="74" t="s">
        <v>6</v>
      </c>
      <c r="U44" s="93">
        <v>405</v>
      </c>
      <c r="V44" s="90">
        <v>216</v>
      </c>
      <c r="W44" s="91">
        <v>250</v>
      </c>
      <c r="X44" s="48">
        <f t="shared" si="39"/>
        <v>466</v>
      </c>
      <c r="Y44" s="77">
        <f t="shared" ref="Y44:Y54" si="44">IF(U44="","",U44-U43)</f>
        <v>-16</v>
      </c>
      <c r="Z44" s="80">
        <f t="shared" ref="Z44:Z54" si="45">IF(X44="","",X44-X43)</f>
        <v>-17</v>
      </c>
      <c r="AB44" s="134" t="s">
        <v>60</v>
      </c>
    </row>
    <row r="45" spans="1:28" s="39" customFormat="1" ht="12.75" thickBot="1" x14ac:dyDescent="0.2">
      <c r="A45" s="128"/>
      <c r="B45" s="74" t="s">
        <v>7</v>
      </c>
      <c r="C45" s="68">
        <f>IF(L45+U45=0,"",L45+U45)</f>
        <v>29556</v>
      </c>
      <c r="D45" s="46">
        <f t="shared" si="35"/>
        <v>33722</v>
      </c>
      <c r="E45" s="47">
        <f t="shared" si="36"/>
        <v>36973</v>
      </c>
      <c r="F45" s="48">
        <f t="shared" si="37"/>
        <v>70695</v>
      </c>
      <c r="G45" s="77">
        <f t="shared" si="40"/>
        <v>24</v>
      </c>
      <c r="H45" s="80">
        <f t="shared" si="41"/>
        <v>32</v>
      </c>
      <c r="I45" s="44"/>
      <c r="J45" s="128"/>
      <c r="K45" s="74" t="s">
        <v>7</v>
      </c>
      <c r="L45" s="89">
        <v>29149</v>
      </c>
      <c r="M45" s="90">
        <v>33505</v>
      </c>
      <c r="N45" s="91">
        <v>36723</v>
      </c>
      <c r="O45" s="48">
        <f t="shared" si="38"/>
        <v>70228</v>
      </c>
      <c r="P45" s="77">
        <f t="shared" si="42"/>
        <v>22</v>
      </c>
      <c r="Q45" s="80">
        <f t="shared" si="43"/>
        <v>31</v>
      </c>
      <c r="R45" s="44"/>
      <c r="S45" s="128"/>
      <c r="T45" s="74" t="s">
        <v>7</v>
      </c>
      <c r="U45" s="93">
        <v>407</v>
      </c>
      <c r="V45" s="90">
        <v>217</v>
      </c>
      <c r="W45" s="91">
        <v>250</v>
      </c>
      <c r="X45" s="48">
        <f t="shared" si="39"/>
        <v>467</v>
      </c>
      <c r="Y45" s="77">
        <f t="shared" si="44"/>
        <v>2</v>
      </c>
      <c r="Z45" s="80">
        <f t="shared" si="45"/>
        <v>1</v>
      </c>
      <c r="AB45" s="135"/>
    </row>
    <row r="46" spans="1:28" s="39" customFormat="1" ht="12.75" thickTop="1" x14ac:dyDescent="0.15">
      <c r="A46" s="128"/>
      <c r="B46" s="74" t="s">
        <v>8</v>
      </c>
      <c r="C46" s="68">
        <f>IF(L46+U46=0,"",L46+U46-AB46)</f>
        <v>29448</v>
      </c>
      <c r="D46" s="46">
        <f t="shared" si="35"/>
        <v>33720</v>
      </c>
      <c r="E46" s="47">
        <f t="shared" si="36"/>
        <v>36922</v>
      </c>
      <c r="F46" s="48">
        <f t="shared" si="37"/>
        <v>70642</v>
      </c>
      <c r="G46" s="77">
        <f t="shared" si="40"/>
        <v>-108</v>
      </c>
      <c r="H46" s="80">
        <f t="shared" si="41"/>
        <v>-53</v>
      </c>
      <c r="I46" s="44"/>
      <c r="J46" s="128"/>
      <c r="K46" s="74" t="s">
        <v>8</v>
      </c>
      <c r="L46" s="89">
        <v>29169</v>
      </c>
      <c r="M46" s="90">
        <v>33520</v>
      </c>
      <c r="N46" s="91">
        <v>36688</v>
      </c>
      <c r="O46" s="48">
        <f t="shared" si="38"/>
        <v>70208</v>
      </c>
      <c r="P46" s="77">
        <f t="shared" si="42"/>
        <v>20</v>
      </c>
      <c r="Q46" s="80">
        <f t="shared" si="43"/>
        <v>-20</v>
      </c>
      <c r="R46" s="44"/>
      <c r="S46" s="128"/>
      <c r="T46" s="74" t="s">
        <v>8</v>
      </c>
      <c r="U46" s="93">
        <v>375</v>
      </c>
      <c r="V46" s="90">
        <v>200</v>
      </c>
      <c r="W46" s="91">
        <v>234</v>
      </c>
      <c r="X46" s="48">
        <f t="shared" si="39"/>
        <v>434</v>
      </c>
      <c r="Y46" s="77">
        <f t="shared" si="44"/>
        <v>-32</v>
      </c>
      <c r="Z46" s="80">
        <f t="shared" si="45"/>
        <v>-33</v>
      </c>
      <c r="AB46" s="98">
        <v>96</v>
      </c>
    </row>
    <row r="47" spans="1:28" s="39" customFormat="1" ht="12" x14ac:dyDescent="0.15">
      <c r="A47" s="128"/>
      <c r="B47" s="74" t="s">
        <v>9</v>
      </c>
      <c r="C47" s="68">
        <f t="shared" ref="C47:C54" si="46">IF(L47+U47=0,"",L47+U47-AB47)</f>
        <v>29474</v>
      </c>
      <c r="D47" s="46">
        <f t="shared" si="35"/>
        <v>33747</v>
      </c>
      <c r="E47" s="47">
        <f t="shared" si="36"/>
        <v>36951</v>
      </c>
      <c r="F47" s="48">
        <f t="shared" si="37"/>
        <v>70698</v>
      </c>
      <c r="G47" s="77">
        <f t="shared" si="40"/>
        <v>26</v>
      </c>
      <c r="H47" s="80">
        <f t="shared" si="41"/>
        <v>56</v>
      </c>
      <c r="I47" s="44"/>
      <c r="J47" s="128"/>
      <c r="K47" s="74" t="s">
        <v>9</v>
      </c>
      <c r="L47" s="89">
        <v>29206</v>
      </c>
      <c r="M47" s="90">
        <v>33550</v>
      </c>
      <c r="N47" s="91">
        <v>36725</v>
      </c>
      <c r="O47" s="48">
        <f t="shared" si="38"/>
        <v>70275</v>
      </c>
      <c r="P47" s="77">
        <f t="shared" si="42"/>
        <v>37</v>
      </c>
      <c r="Q47" s="80">
        <f t="shared" si="43"/>
        <v>67</v>
      </c>
      <c r="R47" s="44"/>
      <c r="S47" s="128"/>
      <c r="T47" s="74" t="s">
        <v>9</v>
      </c>
      <c r="U47" s="93">
        <v>363</v>
      </c>
      <c r="V47" s="90">
        <v>197</v>
      </c>
      <c r="W47" s="91">
        <v>226</v>
      </c>
      <c r="X47" s="48">
        <f t="shared" si="39"/>
        <v>423</v>
      </c>
      <c r="Y47" s="77">
        <f t="shared" si="44"/>
        <v>-12</v>
      </c>
      <c r="Z47" s="80">
        <f t="shared" si="45"/>
        <v>-11</v>
      </c>
      <c r="AB47" s="99">
        <v>95</v>
      </c>
    </row>
    <row r="48" spans="1:28" s="39" customFormat="1" ht="12" x14ac:dyDescent="0.15">
      <c r="A48" s="128"/>
      <c r="B48" s="74" t="s">
        <v>10</v>
      </c>
      <c r="C48" s="68">
        <f t="shared" si="46"/>
        <v>29516</v>
      </c>
      <c r="D48" s="46">
        <f t="shared" si="35"/>
        <v>33761</v>
      </c>
      <c r="E48" s="47">
        <f t="shared" si="36"/>
        <v>36994</v>
      </c>
      <c r="F48" s="48">
        <f t="shared" si="37"/>
        <v>70755</v>
      </c>
      <c r="G48" s="77">
        <f t="shared" si="40"/>
        <v>42</v>
      </c>
      <c r="H48" s="80">
        <f t="shared" si="41"/>
        <v>57</v>
      </c>
      <c r="I48" s="44"/>
      <c r="J48" s="128"/>
      <c r="K48" s="74" t="s">
        <v>10</v>
      </c>
      <c r="L48" s="89">
        <v>29239</v>
      </c>
      <c r="M48" s="90">
        <v>33562</v>
      </c>
      <c r="N48" s="91">
        <v>36758</v>
      </c>
      <c r="O48" s="48">
        <f t="shared" si="38"/>
        <v>70320</v>
      </c>
      <c r="P48" s="77">
        <f t="shared" si="42"/>
        <v>33</v>
      </c>
      <c r="Q48" s="80">
        <f t="shared" si="43"/>
        <v>45</v>
      </c>
      <c r="R48" s="44"/>
      <c r="S48" s="128"/>
      <c r="T48" s="74" t="s">
        <v>10</v>
      </c>
      <c r="U48" s="93">
        <v>375</v>
      </c>
      <c r="V48" s="90">
        <v>199</v>
      </c>
      <c r="W48" s="91">
        <v>236</v>
      </c>
      <c r="X48" s="48">
        <f t="shared" si="39"/>
        <v>435</v>
      </c>
      <c r="Y48" s="77">
        <f t="shared" si="44"/>
        <v>12</v>
      </c>
      <c r="Z48" s="80">
        <f t="shared" si="45"/>
        <v>12</v>
      </c>
      <c r="AB48" s="99">
        <v>98</v>
      </c>
    </row>
    <row r="49" spans="1:28" s="39" customFormat="1" ht="12" x14ac:dyDescent="0.15">
      <c r="A49" s="128"/>
      <c r="B49" s="74" t="s">
        <v>49</v>
      </c>
      <c r="C49" s="68">
        <f t="shared" si="46"/>
        <v>29523</v>
      </c>
      <c r="D49" s="46">
        <f t="shared" si="35"/>
        <v>33735</v>
      </c>
      <c r="E49" s="47">
        <f t="shared" si="36"/>
        <v>36971</v>
      </c>
      <c r="F49" s="48">
        <f t="shared" si="37"/>
        <v>70706</v>
      </c>
      <c r="G49" s="77">
        <f t="shared" si="40"/>
        <v>7</v>
      </c>
      <c r="H49" s="80">
        <f t="shared" si="41"/>
        <v>-49</v>
      </c>
      <c r="I49" s="44"/>
      <c r="J49" s="128"/>
      <c r="K49" s="74" t="s">
        <v>49</v>
      </c>
      <c r="L49" s="89">
        <v>29249</v>
      </c>
      <c r="M49" s="90">
        <v>33536</v>
      </c>
      <c r="N49" s="91">
        <v>36732</v>
      </c>
      <c r="O49" s="48">
        <f t="shared" si="38"/>
        <v>70268</v>
      </c>
      <c r="P49" s="77">
        <f t="shared" si="42"/>
        <v>10</v>
      </c>
      <c r="Q49" s="80">
        <f t="shared" si="43"/>
        <v>-52</v>
      </c>
      <c r="R49" s="44"/>
      <c r="S49" s="128"/>
      <c r="T49" s="74" t="s">
        <v>49</v>
      </c>
      <c r="U49" s="93">
        <v>377</v>
      </c>
      <c r="V49" s="90">
        <v>199</v>
      </c>
      <c r="W49" s="91">
        <v>239</v>
      </c>
      <c r="X49" s="48">
        <f t="shared" si="39"/>
        <v>438</v>
      </c>
      <c r="Y49" s="77">
        <f t="shared" si="44"/>
        <v>2</v>
      </c>
      <c r="Z49" s="80">
        <f t="shared" si="45"/>
        <v>3</v>
      </c>
      <c r="AB49" s="99">
        <v>103</v>
      </c>
    </row>
    <row r="50" spans="1:28" s="39" customFormat="1" ht="12" x14ac:dyDescent="0.15">
      <c r="A50" s="128"/>
      <c r="B50" s="74" t="s">
        <v>50</v>
      </c>
      <c r="C50" s="68">
        <f t="shared" si="46"/>
        <v>29545</v>
      </c>
      <c r="D50" s="46">
        <f t="shared" si="35"/>
        <v>33738</v>
      </c>
      <c r="E50" s="47">
        <f t="shared" si="36"/>
        <v>36963</v>
      </c>
      <c r="F50" s="48">
        <f t="shared" si="37"/>
        <v>70701</v>
      </c>
      <c r="G50" s="77">
        <f t="shared" si="40"/>
        <v>22</v>
      </c>
      <c r="H50" s="80">
        <f t="shared" si="41"/>
        <v>-5</v>
      </c>
      <c r="I50" s="44"/>
      <c r="J50" s="128"/>
      <c r="K50" s="74" t="s">
        <v>50</v>
      </c>
      <c r="L50" s="89">
        <v>29274</v>
      </c>
      <c r="M50" s="90">
        <v>33542</v>
      </c>
      <c r="N50" s="91">
        <v>36722</v>
      </c>
      <c r="O50" s="48">
        <f t="shared" si="38"/>
        <v>70264</v>
      </c>
      <c r="P50" s="77">
        <f t="shared" si="42"/>
        <v>25</v>
      </c>
      <c r="Q50" s="80">
        <f t="shared" si="43"/>
        <v>-4</v>
      </c>
      <c r="R50" s="44"/>
      <c r="S50" s="128"/>
      <c r="T50" s="74" t="s">
        <v>50</v>
      </c>
      <c r="U50" s="93">
        <v>376</v>
      </c>
      <c r="V50" s="90">
        <v>196</v>
      </c>
      <c r="W50" s="91">
        <v>241</v>
      </c>
      <c r="X50" s="48">
        <f t="shared" si="39"/>
        <v>437</v>
      </c>
      <c r="Y50" s="77">
        <f t="shared" si="44"/>
        <v>-1</v>
      </c>
      <c r="Z50" s="80">
        <f t="shared" si="45"/>
        <v>-1</v>
      </c>
      <c r="AB50" s="99">
        <v>105</v>
      </c>
    </row>
    <row r="51" spans="1:28" s="39" customFormat="1" ht="12" x14ac:dyDescent="0.15">
      <c r="A51" s="128"/>
      <c r="B51" s="74" t="s">
        <v>51</v>
      </c>
      <c r="C51" s="68">
        <f t="shared" si="46"/>
        <v>29560</v>
      </c>
      <c r="D51" s="46">
        <f t="shared" si="35"/>
        <v>33735</v>
      </c>
      <c r="E51" s="47">
        <f t="shared" si="36"/>
        <v>36971</v>
      </c>
      <c r="F51" s="48">
        <f t="shared" si="37"/>
        <v>70706</v>
      </c>
      <c r="G51" s="77">
        <f t="shared" si="40"/>
        <v>15</v>
      </c>
      <c r="H51" s="80">
        <f t="shared" si="41"/>
        <v>5</v>
      </c>
      <c r="I51" s="44"/>
      <c r="J51" s="128"/>
      <c r="K51" s="74" t="s">
        <v>51</v>
      </c>
      <c r="L51" s="89">
        <v>29298</v>
      </c>
      <c r="M51" s="90">
        <v>33546</v>
      </c>
      <c r="N51" s="91">
        <v>36734</v>
      </c>
      <c r="O51" s="48">
        <f t="shared" si="38"/>
        <v>70280</v>
      </c>
      <c r="P51" s="77">
        <f t="shared" si="42"/>
        <v>24</v>
      </c>
      <c r="Q51" s="80">
        <f t="shared" si="43"/>
        <v>16</v>
      </c>
      <c r="R51" s="44"/>
      <c r="S51" s="128"/>
      <c r="T51" s="74" t="s">
        <v>51</v>
      </c>
      <c r="U51" s="93">
        <v>365</v>
      </c>
      <c r="V51" s="90">
        <v>189</v>
      </c>
      <c r="W51" s="91">
        <v>237</v>
      </c>
      <c r="X51" s="48">
        <f t="shared" si="39"/>
        <v>426</v>
      </c>
      <c r="Y51" s="77">
        <f t="shared" si="44"/>
        <v>-11</v>
      </c>
      <c r="Z51" s="80">
        <f t="shared" si="45"/>
        <v>-11</v>
      </c>
      <c r="AB51" s="99">
        <v>103</v>
      </c>
    </row>
    <row r="52" spans="1:28" s="39" customFormat="1" ht="12" x14ac:dyDescent="0.15">
      <c r="A52" s="128"/>
      <c r="B52" s="74" t="s">
        <v>14</v>
      </c>
      <c r="C52" s="68">
        <f t="shared" si="46"/>
        <v>29566</v>
      </c>
      <c r="D52" s="46">
        <f t="shared" si="35"/>
        <v>33740</v>
      </c>
      <c r="E52" s="47">
        <f t="shared" si="36"/>
        <v>36960</v>
      </c>
      <c r="F52" s="48">
        <f t="shared" si="37"/>
        <v>70700</v>
      </c>
      <c r="G52" s="77">
        <f t="shared" si="40"/>
        <v>6</v>
      </c>
      <c r="H52" s="80">
        <f t="shared" si="41"/>
        <v>-6</v>
      </c>
      <c r="I52" s="44"/>
      <c r="J52" s="128"/>
      <c r="K52" s="74" t="s">
        <v>14</v>
      </c>
      <c r="L52" s="89">
        <v>29314</v>
      </c>
      <c r="M52" s="90">
        <v>33556</v>
      </c>
      <c r="N52" s="91">
        <v>36728</v>
      </c>
      <c r="O52" s="48">
        <f t="shared" si="38"/>
        <v>70284</v>
      </c>
      <c r="P52" s="77">
        <f t="shared" si="42"/>
        <v>16</v>
      </c>
      <c r="Q52" s="80">
        <f t="shared" si="43"/>
        <v>4</v>
      </c>
      <c r="R52" s="44"/>
      <c r="S52" s="128"/>
      <c r="T52" s="74" t="s">
        <v>14</v>
      </c>
      <c r="U52" s="93">
        <v>355</v>
      </c>
      <c r="V52" s="90">
        <v>184</v>
      </c>
      <c r="W52" s="91">
        <v>232</v>
      </c>
      <c r="X52" s="48">
        <f t="shared" si="39"/>
        <v>416</v>
      </c>
      <c r="Y52" s="77">
        <f t="shared" si="44"/>
        <v>-10</v>
      </c>
      <c r="Z52" s="80">
        <f t="shared" si="45"/>
        <v>-10</v>
      </c>
      <c r="AB52" s="99">
        <v>103</v>
      </c>
    </row>
    <row r="53" spans="1:28" s="39" customFormat="1" ht="12" x14ac:dyDescent="0.15">
      <c r="A53" s="128"/>
      <c r="B53" s="74" t="s">
        <v>15</v>
      </c>
      <c r="C53" s="68">
        <f t="shared" si="46"/>
        <v>29549</v>
      </c>
      <c r="D53" s="46">
        <f t="shared" si="35"/>
        <v>33732</v>
      </c>
      <c r="E53" s="47">
        <f t="shared" si="36"/>
        <v>36948</v>
      </c>
      <c r="F53" s="48">
        <f t="shared" si="37"/>
        <v>70680</v>
      </c>
      <c r="G53" s="77">
        <f t="shared" si="40"/>
        <v>-17</v>
      </c>
      <c r="H53" s="80">
        <f t="shared" si="41"/>
        <v>-20</v>
      </c>
      <c r="I53" s="44"/>
      <c r="J53" s="128"/>
      <c r="K53" s="74" t="s">
        <v>15</v>
      </c>
      <c r="L53" s="89">
        <v>29307</v>
      </c>
      <c r="M53" s="90">
        <v>33549</v>
      </c>
      <c r="N53" s="91">
        <v>36723</v>
      </c>
      <c r="O53" s="48">
        <f t="shared" si="38"/>
        <v>70272</v>
      </c>
      <c r="P53" s="77">
        <f t="shared" si="42"/>
        <v>-7</v>
      </c>
      <c r="Q53" s="80">
        <f t="shared" si="43"/>
        <v>-12</v>
      </c>
      <c r="R53" s="44"/>
      <c r="S53" s="128"/>
      <c r="T53" s="74" t="s">
        <v>15</v>
      </c>
      <c r="U53" s="93">
        <v>349</v>
      </c>
      <c r="V53" s="90">
        <v>183</v>
      </c>
      <c r="W53" s="91">
        <v>225</v>
      </c>
      <c r="X53" s="48">
        <f t="shared" si="39"/>
        <v>408</v>
      </c>
      <c r="Y53" s="77">
        <f t="shared" si="44"/>
        <v>-6</v>
      </c>
      <c r="Z53" s="80">
        <f t="shared" si="45"/>
        <v>-8</v>
      </c>
      <c r="AB53" s="99">
        <v>107</v>
      </c>
    </row>
    <row r="54" spans="1:28" s="39" customFormat="1" ht="12" x14ac:dyDescent="0.15">
      <c r="A54" s="129"/>
      <c r="B54" s="74" t="s">
        <v>16</v>
      </c>
      <c r="C54" s="68">
        <f t="shared" si="46"/>
        <v>29622</v>
      </c>
      <c r="D54" s="46">
        <f t="shared" si="35"/>
        <v>33690</v>
      </c>
      <c r="E54" s="47">
        <f t="shared" si="36"/>
        <v>36901</v>
      </c>
      <c r="F54" s="48">
        <f t="shared" si="37"/>
        <v>70591</v>
      </c>
      <c r="G54" s="77">
        <f t="shared" si="40"/>
        <v>73</v>
      </c>
      <c r="H54" s="80">
        <f t="shared" si="41"/>
        <v>-89</v>
      </c>
      <c r="I54" s="44"/>
      <c r="J54" s="129"/>
      <c r="K54" s="74" t="s">
        <v>16</v>
      </c>
      <c r="L54" s="89">
        <v>29358</v>
      </c>
      <c r="M54" s="90">
        <v>33496</v>
      </c>
      <c r="N54" s="91">
        <v>36667</v>
      </c>
      <c r="O54" s="48">
        <f t="shared" si="38"/>
        <v>70163</v>
      </c>
      <c r="P54" s="77">
        <f t="shared" si="42"/>
        <v>51</v>
      </c>
      <c r="Q54" s="80">
        <f t="shared" si="43"/>
        <v>-109</v>
      </c>
      <c r="R54" s="44"/>
      <c r="S54" s="129"/>
      <c r="T54" s="74" t="s">
        <v>16</v>
      </c>
      <c r="U54" s="93">
        <v>369</v>
      </c>
      <c r="V54" s="90">
        <v>194</v>
      </c>
      <c r="W54" s="91">
        <v>234</v>
      </c>
      <c r="X54" s="48">
        <f t="shared" si="39"/>
        <v>428</v>
      </c>
      <c r="Y54" s="77">
        <f t="shared" si="44"/>
        <v>20</v>
      </c>
      <c r="Z54" s="80">
        <f t="shared" si="45"/>
        <v>20</v>
      </c>
      <c r="AB54" s="99">
        <v>105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184</v>
      </c>
      <c r="D55" s="50">
        <f>IF(D54="","",D54-D41)</f>
        <v>85</v>
      </c>
      <c r="E55" s="51">
        <f>IF(E54="","",E54-E41)</f>
        <v>50</v>
      </c>
      <c r="F55" s="52">
        <f>IF(F54="","",F54-F41)</f>
        <v>135</v>
      </c>
      <c r="G55" s="78"/>
      <c r="H55" s="81"/>
      <c r="I55" s="53"/>
      <c r="J55" s="130" t="s">
        <v>62</v>
      </c>
      <c r="K55" s="131"/>
      <c r="L55" s="49">
        <f>IF(L54="","",L54-L41)</f>
        <v>357</v>
      </c>
      <c r="M55" s="50">
        <f>IF(M54="","",M54-M41)</f>
        <v>118</v>
      </c>
      <c r="N55" s="51">
        <f>IF(N54="","",N54-N41)</f>
        <v>87</v>
      </c>
      <c r="O55" s="52">
        <f>IF(O54="","",O54-O41)</f>
        <v>205</v>
      </c>
      <c r="P55" s="78"/>
      <c r="Q55" s="81"/>
      <c r="R55" s="53"/>
      <c r="S55" s="130" t="s">
        <v>62</v>
      </c>
      <c r="T55" s="131"/>
      <c r="U55" s="71">
        <f>IF(U54="","",U54-U41)</f>
        <v>-68</v>
      </c>
      <c r="V55" s="50">
        <f>IF(V54="","",V54-V41)</f>
        <v>-33</v>
      </c>
      <c r="W55" s="51">
        <f>IF(W54="","",W54-W41)</f>
        <v>-37</v>
      </c>
      <c r="X55" s="52">
        <f>IF(X54="","",X54-X41)</f>
        <v>-70</v>
      </c>
      <c r="Y55" s="78"/>
      <c r="Z55" s="81"/>
      <c r="AB55" s="97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2">
    <mergeCell ref="A4:A15"/>
    <mergeCell ref="A16:B16"/>
    <mergeCell ref="A1:H1"/>
    <mergeCell ref="A2:H2"/>
    <mergeCell ref="J2:Q2"/>
    <mergeCell ref="S2:Z2"/>
    <mergeCell ref="S4:S15"/>
    <mergeCell ref="S16:T16"/>
    <mergeCell ref="J4:J15"/>
    <mergeCell ref="J16:K16"/>
    <mergeCell ref="T56:Z56"/>
    <mergeCell ref="K56:Q56"/>
    <mergeCell ref="B56:H56"/>
    <mergeCell ref="AB44:AB45"/>
    <mergeCell ref="A17:A28"/>
    <mergeCell ref="A29:B29"/>
    <mergeCell ref="A30:A41"/>
    <mergeCell ref="A42:B42"/>
    <mergeCell ref="J30:J41"/>
    <mergeCell ref="J42:K42"/>
    <mergeCell ref="J17:J28"/>
    <mergeCell ref="J29:K29"/>
    <mergeCell ref="S17:S28"/>
    <mergeCell ref="S29:T29"/>
    <mergeCell ref="S30:S41"/>
    <mergeCell ref="S42:T42"/>
    <mergeCell ref="A43:A54"/>
    <mergeCell ref="A55:B55"/>
    <mergeCell ref="J43:J54"/>
    <mergeCell ref="J55:K55"/>
    <mergeCell ref="S43:S54"/>
    <mergeCell ref="S55:T55"/>
  </mergeCells>
  <phoneticPr fontId="2"/>
  <dataValidations count="1">
    <dataValidation imeMode="off" allowBlank="1" showInputMessage="1" showErrorMessage="1" sqref="T56 U1:W55 U57:W65536 K56 L1:N55 L57:N65536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  <col min="4" max="4" width="9.375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38</v>
      </c>
      <c r="B3" s="2" t="s">
        <v>5</v>
      </c>
      <c r="C3" s="26">
        <v>25865</v>
      </c>
      <c r="D3" s="26">
        <v>31708</v>
      </c>
      <c r="E3" s="26">
        <v>34704</v>
      </c>
      <c r="F3" s="27">
        <f t="shared" ref="F3:F34" si="0">D3+E3</f>
        <v>66412</v>
      </c>
      <c r="G3" s="28">
        <f>C3-'H13～16'!C53</f>
        <v>147</v>
      </c>
      <c r="H3" s="29">
        <f>F3-'H13～16'!F53</f>
        <v>161</v>
      </c>
    </row>
    <row r="4" spans="1:8" x14ac:dyDescent="0.15">
      <c r="A4" s="5"/>
      <c r="B4" s="1" t="s">
        <v>6</v>
      </c>
      <c r="C4" s="29">
        <v>25905</v>
      </c>
      <c r="D4" s="29">
        <v>31734</v>
      </c>
      <c r="E4" s="29">
        <v>34736</v>
      </c>
      <c r="F4" s="30">
        <f t="shared" si="0"/>
        <v>66470</v>
      </c>
      <c r="G4" s="28">
        <f t="shared" ref="G4:G14" si="1">C4-C3</f>
        <v>40</v>
      </c>
      <c r="H4" s="29">
        <f t="shared" ref="H4:H14" si="2">F4-F3</f>
        <v>58</v>
      </c>
    </row>
    <row r="5" spans="1:8" x14ac:dyDescent="0.15">
      <c r="A5" s="5"/>
      <c r="B5" s="1" t="s">
        <v>7</v>
      </c>
      <c r="C5" s="29">
        <v>25947</v>
      </c>
      <c r="D5" s="29">
        <v>31756</v>
      </c>
      <c r="E5" s="29">
        <v>34723</v>
      </c>
      <c r="F5" s="30">
        <f t="shared" si="0"/>
        <v>66479</v>
      </c>
      <c r="G5" s="28">
        <f t="shared" si="1"/>
        <v>42</v>
      </c>
      <c r="H5" s="29">
        <f t="shared" si="2"/>
        <v>9</v>
      </c>
    </row>
    <row r="6" spans="1:8" x14ac:dyDescent="0.15">
      <c r="A6" s="5"/>
      <c r="B6" s="1" t="s">
        <v>8</v>
      </c>
      <c r="C6" s="29">
        <v>25984</v>
      </c>
      <c r="D6" s="29">
        <v>31792</v>
      </c>
      <c r="E6" s="29">
        <v>34718</v>
      </c>
      <c r="F6" s="30">
        <f t="shared" si="0"/>
        <v>66510</v>
      </c>
      <c r="G6" s="28">
        <f t="shared" si="1"/>
        <v>37</v>
      </c>
      <c r="H6" s="29">
        <f t="shared" si="2"/>
        <v>31</v>
      </c>
    </row>
    <row r="7" spans="1:8" x14ac:dyDescent="0.15">
      <c r="A7" s="5"/>
      <c r="B7" s="1" t="s">
        <v>9</v>
      </c>
      <c r="C7" s="29">
        <v>26013</v>
      </c>
      <c r="D7" s="29">
        <v>31813</v>
      </c>
      <c r="E7" s="29">
        <v>34725</v>
      </c>
      <c r="F7" s="30">
        <f t="shared" si="0"/>
        <v>66538</v>
      </c>
      <c r="G7" s="28">
        <f t="shared" si="1"/>
        <v>29</v>
      </c>
      <c r="H7" s="29">
        <f t="shared" si="2"/>
        <v>28</v>
      </c>
    </row>
    <row r="8" spans="1:8" x14ac:dyDescent="0.15">
      <c r="A8" s="5"/>
      <c r="B8" s="1" t="s">
        <v>10</v>
      </c>
      <c r="C8" s="29">
        <v>26045</v>
      </c>
      <c r="D8" s="29">
        <v>31838</v>
      </c>
      <c r="E8" s="29">
        <v>34706</v>
      </c>
      <c r="F8" s="30">
        <f t="shared" si="0"/>
        <v>66544</v>
      </c>
      <c r="G8" s="28">
        <f t="shared" si="1"/>
        <v>32</v>
      </c>
      <c r="H8" s="29">
        <f t="shared" si="2"/>
        <v>6</v>
      </c>
    </row>
    <row r="9" spans="1:8" x14ac:dyDescent="0.15">
      <c r="A9" s="5"/>
      <c r="B9" s="1" t="s">
        <v>11</v>
      </c>
      <c r="C9" s="29">
        <v>26140</v>
      </c>
      <c r="D9" s="29">
        <v>31931</v>
      </c>
      <c r="E9" s="29">
        <v>34788</v>
      </c>
      <c r="F9" s="30">
        <f t="shared" si="0"/>
        <v>66719</v>
      </c>
      <c r="G9" s="28">
        <f t="shared" si="1"/>
        <v>95</v>
      </c>
      <c r="H9" s="29">
        <f t="shared" si="2"/>
        <v>175</v>
      </c>
    </row>
    <row r="10" spans="1:8" x14ac:dyDescent="0.15">
      <c r="A10" s="5"/>
      <c r="B10" s="1" t="s">
        <v>12</v>
      </c>
      <c r="C10" s="29">
        <v>26164</v>
      </c>
      <c r="D10" s="29">
        <v>31963</v>
      </c>
      <c r="E10" s="29">
        <v>34807</v>
      </c>
      <c r="F10" s="30">
        <f t="shared" si="0"/>
        <v>66770</v>
      </c>
      <c r="G10" s="28">
        <f t="shared" si="1"/>
        <v>24</v>
      </c>
      <c r="H10" s="29">
        <f t="shared" si="2"/>
        <v>51</v>
      </c>
    </row>
    <row r="11" spans="1:8" x14ac:dyDescent="0.15">
      <c r="A11" s="5"/>
      <c r="B11" s="1" t="s">
        <v>13</v>
      </c>
      <c r="C11" s="29">
        <v>26195</v>
      </c>
      <c r="D11" s="29">
        <v>32003</v>
      </c>
      <c r="E11" s="29">
        <v>34833</v>
      </c>
      <c r="F11" s="30">
        <f t="shared" si="0"/>
        <v>66836</v>
      </c>
      <c r="G11" s="28">
        <f t="shared" si="1"/>
        <v>31</v>
      </c>
      <c r="H11" s="29">
        <f t="shared" si="2"/>
        <v>66</v>
      </c>
    </row>
    <row r="12" spans="1:8" x14ac:dyDescent="0.15">
      <c r="A12" s="5"/>
      <c r="B12" s="1" t="s">
        <v>14</v>
      </c>
      <c r="C12" s="29">
        <v>26188</v>
      </c>
      <c r="D12" s="29">
        <v>32002</v>
      </c>
      <c r="E12" s="29">
        <v>34816</v>
      </c>
      <c r="F12" s="30">
        <f t="shared" si="0"/>
        <v>66818</v>
      </c>
      <c r="G12" s="28">
        <f t="shared" si="1"/>
        <v>-7</v>
      </c>
      <c r="H12" s="29">
        <f t="shared" si="2"/>
        <v>-18</v>
      </c>
    </row>
    <row r="13" spans="1:8" x14ac:dyDescent="0.15">
      <c r="A13" s="5"/>
      <c r="B13" s="1" t="s">
        <v>15</v>
      </c>
      <c r="C13" s="29">
        <v>26181</v>
      </c>
      <c r="D13" s="29">
        <v>31988</v>
      </c>
      <c r="E13" s="29">
        <v>34796</v>
      </c>
      <c r="F13" s="30">
        <f t="shared" si="0"/>
        <v>66784</v>
      </c>
      <c r="G13" s="28">
        <f t="shared" si="1"/>
        <v>-7</v>
      </c>
      <c r="H13" s="29">
        <f t="shared" si="2"/>
        <v>-34</v>
      </c>
    </row>
    <row r="14" spans="1:8" x14ac:dyDescent="0.15">
      <c r="A14" s="5"/>
      <c r="B14" s="1" t="s">
        <v>16</v>
      </c>
      <c r="C14" s="29">
        <v>26208</v>
      </c>
      <c r="D14" s="29">
        <v>31898</v>
      </c>
      <c r="E14" s="29">
        <v>34766</v>
      </c>
      <c r="F14" s="30">
        <f t="shared" si="0"/>
        <v>66664</v>
      </c>
      <c r="G14" s="28">
        <f t="shared" si="1"/>
        <v>27</v>
      </c>
      <c r="H14" s="29">
        <f t="shared" si="2"/>
        <v>-120</v>
      </c>
    </row>
    <row r="15" spans="1:8" ht="14.25" thickBot="1" x14ac:dyDescent="0.2">
      <c r="A15" s="6"/>
      <c r="B15" s="7" t="s">
        <v>17</v>
      </c>
      <c r="C15" s="31">
        <f>C14-'H13～16'!C53</f>
        <v>490</v>
      </c>
      <c r="D15" s="31">
        <f>D14-'H13～16'!D53</f>
        <v>235</v>
      </c>
      <c r="E15" s="31">
        <f>E14-'H13～16'!E53</f>
        <v>178</v>
      </c>
      <c r="F15" s="32">
        <f t="shared" si="0"/>
        <v>413</v>
      </c>
      <c r="G15" s="33"/>
      <c r="H15" s="34"/>
    </row>
    <row r="16" spans="1:8" x14ac:dyDescent="0.15">
      <c r="A16" s="12" t="s">
        <v>39</v>
      </c>
      <c r="B16" s="13" t="s">
        <v>5</v>
      </c>
      <c r="C16" s="35">
        <v>26428</v>
      </c>
      <c r="D16" s="35">
        <v>32062</v>
      </c>
      <c r="E16" s="35">
        <v>34936</v>
      </c>
      <c r="F16" s="36">
        <f t="shared" si="0"/>
        <v>66998</v>
      </c>
      <c r="G16" s="28">
        <f>C16-C14</f>
        <v>220</v>
      </c>
      <c r="H16" s="28">
        <f>F16-F14</f>
        <v>334</v>
      </c>
    </row>
    <row r="17" spans="1:8" x14ac:dyDescent="0.15">
      <c r="A17" s="5"/>
      <c r="B17" s="1" t="s">
        <v>6</v>
      </c>
      <c r="C17" s="29">
        <v>26492</v>
      </c>
      <c r="D17" s="29">
        <v>32096</v>
      </c>
      <c r="E17" s="29">
        <v>34974</v>
      </c>
      <c r="F17" s="30">
        <f t="shared" si="0"/>
        <v>67070</v>
      </c>
      <c r="G17" s="28">
        <f t="shared" ref="G17:G27" si="3">C17-C16</f>
        <v>64</v>
      </c>
      <c r="H17" s="29">
        <f t="shared" ref="H17:H27" si="4">F17-F16</f>
        <v>72</v>
      </c>
    </row>
    <row r="18" spans="1:8" x14ac:dyDescent="0.15">
      <c r="A18" s="5"/>
      <c r="B18" s="1" t="s">
        <v>7</v>
      </c>
      <c r="C18" s="29">
        <v>26525</v>
      </c>
      <c r="D18" s="29">
        <v>32118</v>
      </c>
      <c r="E18" s="29">
        <v>34973</v>
      </c>
      <c r="F18" s="30">
        <f t="shared" si="0"/>
        <v>67091</v>
      </c>
      <c r="G18" s="28">
        <f t="shared" si="3"/>
        <v>33</v>
      </c>
      <c r="H18" s="29">
        <f t="shared" si="4"/>
        <v>21</v>
      </c>
    </row>
    <row r="19" spans="1:8" x14ac:dyDescent="0.15">
      <c r="A19" s="5"/>
      <c r="B19" s="1" t="s">
        <v>8</v>
      </c>
      <c r="C19" s="29">
        <v>26550</v>
      </c>
      <c r="D19" s="29">
        <v>32120</v>
      </c>
      <c r="E19" s="29">
        <v>34991</v>
      </c>
      <c r="F19" s="30">
        <f t="shared" si="0"/>
        <v>67111</v>
      </c>
      <c r="G19" s="28">
        <f t="shared" si="3"/>
        <v>25</v>
      </c>
      <c r="H19" s="29">
        <f t="shared" si="4"/>
        <v>20</v>
      </c>
    </row>
    <row r="20" spans="1:8" x14ac:dyDescent="0.15">
      <c r="A20" s="5"/>
      <c r="B20" s="1" t="s">
        <v>9</v>
      </c>
      <c r="C20" s="29">
        <v>26606</v>
      </c>
      <c r="D20" s="29">
        <v>32192</v>
      </c>
      <c r="E20" s="29">
        <v>35020</v>
      </c>
      <c r="F20" s="30">
        <f t="shared" si="0"/>
        <v>67212</v>
      </c>
      <c r="G20" s="28">
        <f t="shared" si="3"/>
        <v>56</v>
      </c>
      <c r="H20" s="29">
        <f t="shared" si="4"/>
        <v>101</v>
      </c>
    </row>
    <row r="21" spans="1:8" x14ac:dyDescent="0.15">
      <c r="A21" s="5"/>
      <c r="B21" s="1" t="s">
        <v>10</v>
      </c>
      <c r="C21" s="29">
        <v>26631</v>
      </c>
      <c r="D21" s="29">
        <v>32206</v>
      </c>
      <c r="E21" s="29">
        <v>35049</v>
      </c>
      <c r="F21" s="30">
        <f t="shared" si="0"/>
        <v>67255</v>
      </c>
      <c r="G21" s="28">
        <f t="shared" si="3"/>
        <v>25</v>
      </c>
      <c r="H21" s="29">
        <f t="shared" si="4"/>
        <v>43</v>
      </c>
    </row>
    <row r="22" spans="1:8" x14ac:dyDescent="0.15">
      <c r="A22" s="5"/>
      <c r="B22" s="1" t="s">
        <v>11</v>
      </c>
      <c r="C22" s="29">
        <v>26691</v>
      </c>
      <c r="D22" s="29">
        <v>32262</v>
      </c>
      <c r="E22" s="29">
        <v>35096</v>
      </c>
      <c r="F22" s="30">
        <f t="shared" si="0"/>
        <v>67358</v>
      </c>
      <c r="G22" s="28">
        <f t="shared" si="3"/>
        <v>60</v>
      </c>
      <c r="H22" s="29">
        <f t="shared" si="4"/>
        <v>103</v>
      </c>
    </row>
    <row r="23" spans="1:8" x14ac:dyDescent="0.15">
      <c r="A23" s="5"/>
      <c r="B23" s="1" t="s">
        <v>12</v>
      </c>
      <c r="C23" s="29">
        <v>26702</v>
      </c>
      <c r="D23" s="29">
        <v>32258</v>
      </c>
      <c r="E23" s="29">
        <v>35098</v>
      </c>
      <c r="F23" s="30">
        <f t="shared" si="0"/>
        <v>67356</v>
      </c>
      <c r="G23" s="28">
        <f t="shared" si="3"/>
        <v>11</v>
      </c>
      <c r="H23" s="29">
        <f t="shared" si="4"/>
        <v>-2</v>
      </c>
    </row>
    <row r="24" spans="1:8" x14ac:dyDescent="0.15">
      <c r="A24" s="5"/>
      <c r="B24" s="1" t="s">
        <v>13</v>
      </c>
      <c r="C24" s="29">
        <v>26732</v>
      </c>
      <c r="D24" s="29">
        <v>32317</v>
      </c>
      <c r="E24" s="29">
        <v>35122</v>
      </c>
      <c r="F24" s="30">
        <f t="shared" si="0"/>
        <v>67439</v>
      </c>
      <c r="G24" s="28">
        <f t="shared" si="3"/>
        <v>30</v>
      </c>
      <c r="H24" s="29">
        <f t="shared" si="4"/>
        <v>83</v>
      </c>
    </row>
    <row r="25" spans="1:8" x14ac:dyDescent="0.15">
      <c r="A25" s="5"/>
      <c r="B25" s="1" t="s">
        <v>14</v>
      </c>
      <c r="C25" s="29">
        <v>26729</v>
      </c>
      <c r="D25" s="29">
        <v>32278</v>
      </c>
      <c r="E25" s="29">
        <v>35108</v>
      </c>
      <c r="F25" s="30">
        <f t="shared" si="0"/>
        <v>67386</v>
      </c>
      <c r="G25" s="28">
        <f t="shared" si="3"/>
        <v>-3</v>
      </c>
      <c r="H25" s="29">
        <f t="shared" si="4"/>
        <v>-53</v>
      </c>
    </row>
    <row r="26" spans="1:8" x14ac:dyDescent="0.15">
      <c r="A26" s="5"/>
      <c r="B26" s="1" t="s">
        <v>15</v>
      </c>
      <c r="C26" s="29">
        <v>26727</v>
      </c>
      <c r="D26" s="29">
        <v>32283</v>
      </c>
      <c r="E26" s="29">
        <v>35081</v>
      </c>
      <c r="F26" s="30">
        <f t="shared" si="0"/>
        <v>67364</v>
      </c>
      <c r="G26" s="28">
        <f t="shared" si="3"/>
        <v>-2</v>
      </c>
      <c r="H26" s="29">
        <f t="shared" si="4"/>
        <v>-22</v>
      </c>
    </row>
    <row r="27" spans="1:8" x14ac:dyDescent="0.15">
      <c r="A27" s="5"/>
      <c r="B27" s="1" t="s">
        <v>16</v>
      </c>
      <c r="C27" s="29">
        <v>26731</v>
      </c>
      <c r="D27" s="29">
        <v>32192</v>
      </c>
      <c r="E27" s="29">
        <v>35044</v>
      </c>
      <c r="F27" s="30">
        <f t="shared" si="0"/>
        <v>67236</v>
      </c>
      <c r="G27" s="28">
        <f t="shared" si="3"/>
        <v>4</v>
      </c>
      <c r="H27" s="29">
        <f t="shared" si="4"/>
        <v>-128</v>
      </c>
    </row>
    <row r="28" spans="1:8" ht="14.25" thickBot="1" x14ac:dyDescent="0.2">
      <c r="A28" s="6"/>
      <c r="B28" s="7" t="s">
        <v>17</v>
      </c>
      <c r="C28" s="31">
        <f>C27-C14</f>
        <v>523</v>
      </c>
      <c r="D28" s="31">
        <f>D27-D14</f>
        <v>294</v>
      </c>
      <c r="E28" s="31">
        <f>E27-E14</f>
        <v>278</v>
      </c>
      <c r="F28" s="32">
        <f t="shared" si="0"/>
        <v>572</v>
      </c>
      <c r="G28" s="33"/>
      <c r="H28" s="34"/>
    </row>
    <row r="29" spans="1:8" x14ac:dyDescent="0.15">
      <c r="A29" s="12" t="s">
        <v>40</v>
      </c>
      <c r="B29" s="13" t="s">
        <v>5</v>
      </c>
      <c r="C29" s="35">
        <v>26919</v>
      </c>
      <c r="D29" s="35">
        <v>32375</v>
      </c>
      <c r="E29" s="35">
        <v>35228</v>
      </c>
      <c r="F29" s="36">
        <f t="shared" si="0"/>
        <v>67603</v>
      </c>
      <c r="G29" s="28">
        <f>C29-C27</f>
        <v>188</v>
      </c>
      <c r="H29" s="28">
        <f>F29-F27</f>
        <v>367</v>
      </c>
    </row>
    <row r="30" spans="1:8" x14ac:dyDescent="0.15">
      <c r="A30" s="5"/>
      <c r="B30" s="1" t="s">
        <v>6</v>
      </c>
      <c r="C30" s="29">
        <v>26961</v>
      </c>
      <c r="D30" s="29">
        <v>32410</v>
      </c>
      <c r="E30" s="29">
        <v>35218</v>
      </c>
      <c r="F30" s="30">
        <f t="shared" si="0"/>
        <v>67628</v>
      </c>
      <c r="G30" s="28">
        <f t="shared" ref="G30:G40" si="5">C30-C29</f>
        <v>42</v>
      </c>
      <c r="H30" s="29">
        <f t="shared" ref="H30:H40" si="6">F30-F29</f>
        <v>25</v>
      </c>
    </row>
    <row r="31" spans="1:8" x14ac:dyDescent="0.15">
      <c r="A31" s="5"/>
      <c r="B31" s="1" t="s">
        <v>7</v>
      </c>
      <c r="C31" s="29">
        <v>26997</v>
      </c>
      <c r="D31" s="29">
        <v>32437</v>
      </c>
      <c r="E31" s="29">
        <v>35245</v>
      </c>
      <c r="F31" s="30">
        <f t="shared" si="0"/>
        <v>67682</v>
      </c>
      <c r="G31" s="28">
        <f t="shared" si="5"/>
        <v>36</v>
      </c>
      <c r="H31" s="29">
        <f t="shared" si="6"/>
        <v>54</v>
      </c>
    </row>
    <row r="32" spans="1:8" x14ac:dyDescent="0.15">
      <c r="A32" s="5"/>
      <c r="B32" s="1" t="s">
        <v>8</v>
      </c>
      <c r="C32" s="29">
        <v>27020</v>
      </c>
      <c r="D32" s="29">
        <v>32477</v>
      </c>
      <c r="E32" s="29">
        <v>35279</v>
      </c>
      <c r="F32" s="30">
        <f t="shared" si="0"/>
        <v>67756</v>
      </c>
      <c r="G32" s="28">
        <f t="shared" si="5"/>
        <v>23</v>
      </c>
      <c r="H32" s="29">
        <f t="shared" si="6"/>
        <v>74</v>
      </c>
    </row>
    <row r="33" spans="1:8" x14ac:dyDescent="0.15">
      <c r="A33" s="5"/>
      <c r="B33" s="1" t="s">
        <v>9</v>
      </c>
      <c r="C33" s="29">
        <v>27064</v>
      </c>
      <c r="D33" s="29">
        <v>32529</v>
      </c>
      <c r="E33" s="29">
        <v>35315</v>
      </c>
      <c r="F33" s="30">
        <f t="shared" si="0"/>
        <v>67844</v>
      </c>
      <c r="G33" s="28">
        <f t="shared" si="5"/>
        <v>44</v>
      </c>
      <c r="H33" s="29">
        <f t="shared" si="6"/>
        <v>88</v>
      </c>
    </row>
    <row r="34" spans="1:8" x14ac:dyDescent="0.15">
      <c r="A34" s="5"/>
      <c r="B34" s="1" t="s">
        <v>10</v>
      </c>
      <c r="C34" s="29">
        <v>27080</v>
      </c>
      <c r="D34" s="29">
        <v>32521</v>
      </c>
      <c r="E34" s="29">
        <v>35304</v>
      </c>
      <c r="F34" s="30">
        <f t="shared" si="0"/>
        <v>67825</v>
      </c>
      <c r="G34" s="28">
        <f t="shared" si="5"/>
        <v>16</v>
      </c>
      <c r="H34" s="29">
        <f t="shared" si="6"/>
        <v>-19</v>
      </c>
    </row>
    <row r="35" spans="1:8" x14ac:dyDescent="0.15">
      <c r="A35" s="5"/>
      <c r="B35" s="1" t="s">
        <v>11</v>
      </c>
      <c r="C35" s="29">
        <v>27119</v>
      </c>
      <c r="D35" s="29">
        <v>32542</v>
      </c>
      <c r="E35" s="29">
        <v>35309</v>
      </c>
      <c r="F35" s="30">
        <f t="shared" ref="F35:F54" si="7">D35+E35</f>
        <v>67851</v>
      </c>
      <c r="G35" s="28">
        <f t="shared" si="5"/>
        <v>39</v>
      </c>
      <c r="H35" s="29">
        <f t="shared" si="6"/>
        <v>26</v>
      </c>
    </row>
    <row r="36" spans="1:8" x14ac:dyDescent="0.15">
      <c r="A36" s="5"/>
      <c r="B36" s="1" t="s">
        <v>12</v>
      </c>
      <c r="C36" s="29">
        <v>27136</v>
      </c>
      <c r="D36" s="29">
        <v>32549</v>
      </c>
      <c r="E36" s="29">
        <v>35348</v>
      </c>
      <c r="F36" s="30">
        <f t="shared" si="7"/>
        <v>67897</v>
      </c>
      <c r="G36" s="28">
        <f t="shared" si="5"/>
        <v>17</v>
      </c>
      <c r="H36" s="29">
        <f t="shared" si="6"/>
        <v>46</v>
      </c>
    </row>
    <row r="37" spans="1:8" x14ac:dyDescent="0.15">
      <c r="A37" s="5"/>
      <c r="B37" s="1" t="s">
        <v>13</v>
      </c>
      <c r="C37" s="29">
        <v>27162</v>
      </c>
      <c r="D37" s="29">
        <v>32543</v>
      </c>
      <c r="E37" s="29">
        <v>35339</v>
      </c>
      <c r="F37" s="30">
        <f t="shared" si="7"/>
        <v>67882</v>
      </c>
      <c r="G37" s="28">
        <f t="shared" si="5"/>
        <v>26</v>
      </c>
      <c r="H37" s="29">
        <f t="shared" si="6"/>
        <v>-15</v>
      </c>
    </row>
    <row r="38" spans="1:8" x14ac:dyDescent="0.15">
      <c r="A38" s="5"/>
      <c r="B38" s="1" t="s">
        <v>14</v>
      </c>
      <c r="C38" s="29">
        <v>27209</v>
      </c>
      <c r="D38" s="29">
        <v>32577</v>
      </c>
      <c r="E38" s="29">
        <v>35380</v>
      </c>
      <c r="F38" s="30">
        <f t="shared" si="7"/>
        <v>67957</v>
      </c>
      <c r="G38" s="28">
        <f t="shared" si="5"/>
        <v>47</v>
      </c>
      <c r="H38" s="29">
        <f t="shared" si="6"/>
        <v>75</v>
      </c>
    </row>
    <row r="39" spans="1:8" x14ac:dyDescent="0.15">
      <c r="A39" s="5"/>
      <c r="B39" s="1" t="s">
        <v>15</v>
      </c>
      <c r="C39" s="29">
        <v>27217</v>
      </c>
      <c r="D39" s="29">
        <v>32553</v>
      </c>
      <c r="E39" s="29">
        <v>35332</v>
      </c>
      <c r="F39" s="30">
        <f t="shared" si="7"/>
        <v>67885</v>
      </c>
      <c r="G39" s="28">
        <f t="shared" si="5"/>
        <v>8</v>
      </c>
      <c r="H39" s="29">
        <f t="shared" si="6"/>
        <v>-72</v>
      </c>
    </row>
    <row r="40" spans="1:8" x14ac:dyDescent="0.15">
      <c r="A40" s="5"/>
      <c r="B40" s="1" t="s">
        <v>16</v>
      </c>
      <c r="C40" s="29">
        <v>27224</v>
      </c>
      <c r="D40" s="29">
        <v>32458</v>
      </c>
      <c r="E40" s="29">
        <v>35300</v>
      </c>
      <c r="F40" s="30">
        <f t="shared" si="7"/>
        <v>67758</v>
      </c>
      <c r="G40" s="28">
        <f t="shared" si="5"/>
        <v>7</v>
      </c>
      <c r="H40" s="29">
        <f t="shared" si="6"/>
        <v>-127</v>
      </c>
    </row>
    <row r="41" spans="1:8" ht="14.25" thickBot="1" x14ac:dyDescent="0.2">
      <c r="A41" s="6"/>
      <c r="B41" s="7" t="s">
        <v>17</v>
      </c>
      <c r="C41" s="31">
        <f>C40-C27</f>
        <v>493</v>
      </c>
      <c r="D41" s="31">
        <f>D40-D27</f>
        <v>266</v>
      </c>
      <c r="E41" s="31">
        <f>E40-E27</f>
        <v>256</v>
      </c>
      <c r="F41" s="32">
        <f t="shared" si="7"/>
        <v>522</v>
      </c>
      <c r="G41" s="33"/>
      <c r="H41" s="34"/>
    </row>
    <row r="42" spans="1:8" x14ac:dyDescent="0.15">
      <c r="A42" s="12" t="s">
        <v>41</v>
      </c>
      <c r="B42" s="13" t="s">
        <v>5</v>
      </c>
      <c r="C42" s="35">
        <v>27389</v>
      </c>
      <c r="D42" s="35">
        <v>32571</v>
      </c>
      <c r="E42" s="35">
        <v>35443</v>
      </c>
      <c r="F42" s="36">
        <f t="shared" si="7"/>
        <v>68014</v>
      </c>
      <c r="G42" s="28">
        <f>C42-C40</f>
        <v>165</v>
      </c>
      <c r="H42" s="28">
        <f>F42-F40</f>
        <v>256</v>
      </c>
    </row>
    <row r="43" spans="1:8" x14ac:dyDescent="0.15">
      <c r="A43" s="5"/>
      <c r="B43" s="1" t="s">
        <v>6</v>
      </c>
      <c r="C43" s="29">
        <v>27429</v>
      </c>
      <c r="D43" s="29">
        <v>32573</v>
      </c>
      <c r="E43" s="29">
        <v>35426</v>
      </c>
      <c r="F43" s="30">
        <f t="shared" si="7"/>
        <v>67999</v>
      </c>
      <c r="G43" s="28">
        <f t="shared" ref="G43:G53" si="8">C43-C42</f>
        <v>40</v>
      </c>
      <c r="H43" s="29">
        <f t="shared" ref="H43:H53" si="9">F43-F42</f>
        <v>-15</v>
      </c>
    </row>
    <row r="44" spans="1:8" x14ac:dyDescent="0.15">
      <c r="A44" s="5"/>
      <c r="B44" s="1" t="s">
        <v>7</v>
      </c>
      <c r="C44" s="29">
        <v>27463</v>
      </c>
      <c r="D44" s="29">
        <v>32583</v>
      </c>
      <c r="E44" s="29">
        <v>35457</v>
      </c>
      <c r="F44" s="30">
        <f t="shared" si="7"/>
        <v>68040</v>
      </c>
      <c r="G44" s="28">
        <f t="shared" si="8"/>
        <v>34</v>
      </c>
      <c r="H44" s="29">
        <f t="shared" si="9"/>
        <v>41</v>
      </c>
    </row>
    <row r="45" spans="1:8" x14ac:dyDescent="0.15">
      <c r="A45" s="5"/>
      <c r="B45" s="1" t="s">
        <v>8</v>
      </c>
      <c r="C45" s="29">
        <v>27448</v>
      </c>
      <c r="D45" s="29">
        <v>32589</v>
      </c>
      <c r="E45" s="29">
        <v>35401</v>
      </c>
      <c r="F45" s="30">
        <f t="shared" si="7"/>
        <v>67990</v>
      </c>
      <c r="G45" s="28">
        <f t="shared" si="8"/>
        <v>-15</v>
      </c>
      <c r="H45" s="29">
        <f t="shared" si="9"/>
        <v>-50</v>
      </c>
    </row>
    <row r="46" spans="1:8" x14ac:dyDescent="0.15">
      <c r="A46" s="5"/>
      <c r="B46" s="1" t="s">
        <v>9</v>
      </c>
      <c r="C46" s="29">
        <v>27466</v>
      </c>
      <c r="D46" s="29">
        <v>32595</v>
      </c>
      <c r="E46" s="29">
        <v>35445</v>
      </c>
      <c r="F46" s="30">
        <f t="shared" si="7"/>
        <v>68040</v>
      </c>
      <c r="G46" s="28">
        <f t="shared" si="8"/>
        <v>18</v>
      </c>
      <c r="H46" s="29">
        <f t="shared" si="9"/>
        <v>50</v>
      </c>
    </row>
    <row r="47" spans="1:8" x14ac:dyDescent="0.15">
      <c r="A47" s="5"/>
      <c r="B47" s="1" t="s">
        <v>10</v>
      </c>
      <c r="C47" s="29">
        <v>27487</v>
      </c>
      <c r="D47" s="29">
        <v>32622</v>
      </c>
      <c r="E47" s="29">
        <v>35448</v>
      </c>
      <c r="F47" s="30">
        <f t="shared" si="7"/>
        <v>68070</v>
      </c>
      <c r="G47" s="28">
        <f t="shared" si="8"/>
        <v>21</v>
      </c>
      <c r="H47" s="29">
        <f t="shared" si="9"/>
        <v>30</v>
      </c>
    </row>
    <row r="48" spans="1:8" x14ac:dyDescent="0.15">
      <c r="A48" s="5"/>
      <c r="B48" s="1" t="s">
        <v>11</v>
      </c>
      <c r="C48" s="29">
        <v>27540</v>
      </c>
      <c r="D48" s="29">
        <v>32667</v>
      </c>
      <c r="E48" s="29">
        <v>35497</v>
      </c>
      <c r="F48" s="30">
        <f t="shared" si="7"/>
        <v>68164</v>
      </c>
      <c r="G48" s="28">
        <f t="shared" si="8"/>
        <v>53</v>
      </c>
      <c r="H48" s="29">
        <f t="shared" si="9"/>
        <v>94</v>
      </c>
    </row>
    <row r="49" spans="1:8" x14ac:dyDescent="0.15">
      <c r="A49" s="5"/>
      <c r="B49" s="1" t="s">
        <v>12</v>
      </c>
      <c r="C49" s="29">
        <v>27592</v>
      </c>
      <c r="D49" s="29">
        <v>32714</v>
      </c>
      <c r="E49" s="29">
        <v>35569</v>
      </c>
      <c r="F49" s="30">
        <f t="shared" si="7"/>
        <v>68283</v>
      </c>
      <c r="G49" s="28">
        <f t="shared" si="8"/>
        <v>52</v>
      </c>
      <c r="H49" s="29">
        <f t="shared" si="9"/>
        <v>119</v>
      </c>
    </row>
    <row r="50" spans="1:8" x14ac:dyDescent="0.15">
      <c r="A50" s="5"/>
      <c r="B50" s="1" t="s">
        <v>13</v>
      </c>
      <c r="C50" s="29">
        <v>27620</v>
      </c>
      <c r="D50" s="29">
        <v>32743</v>
      </c>
      <c r="E50" s="29">
        <v>35583</v>
      </c>
      <c r="F50" s="30">
        <f t="shared" si="7"/>
        <v>68326</v>
      </c>
      <c r="G50" s="28">
        <f t="shared" si="8"/>
        <v>28</v>
      </c>
      <c r="H50" s="29">
        <f t="shared" si="9"/>
        <v>43</v>
      </c>
    </row>
    <row r="51" spans="1:8" x14ac:dyDescent="0.15">
      <c r="A51" s="5"/>
      <c r="B51" s="1" t="s">
        <v>14</v>
      </c>
      <c r="C51" s="29">
        <v>27664</v>
      </c>
      <c r="D51" s="29">
        <v>32803</v>
      </c>
      <c r="E51" s="29">
        <v>35635</v>
      </c>
      <c r="F51" s="30">
        <f t="shared" si="7"/>
        <v>68438</v>
      </c>
      <c r="G51" s="28">
        <f t="shared" si="8"/>
        <v>44</v>
      </c>
      <c r="H51" s="29">
        <f t="shared" si="9"/>
        <v>112</v>
      </c>
    </row>
    <row r="52" spans="1:8" x14ac:dyDescent="0.15">
      <c r="A52" s="5"/>
      <c r="B52" s="1" t="s">
        <v>15</v>
      </c>
      <c r="C52" s="29">
        <v>27711</v>
      </c>
      <c r="D52" s="29">
        <v>32850</v>
      </c>
      <c r="E52" s="29">
        <v>35668</v>
      </c>
      <c r="F52" s="30">
        <f t="shared" si="7"/>
        <v>68518</v>
      </c>
      <c r="G52" s="28">
        <f t="shared" si="8"/>
        <v>47</v>
      </c>
      <c r="H52" s="29">
        <f t="shared" si="9"/>
        <v>80</v>
      </c>
    </row>
    <row r="53" spans="1:8" x14ac:dyDescent="0.15">
      <c r="A53" s="5"/>
      <c r="B53" s="1" t="s">
        <v>16</v>
      </c>
      <c r="C53" s="29">
        <v>27755</v>
      </c>
      <c r="D53" s="29">
        <v>32801</v>
      </c>
      <c r="E53" s="29">
        <v>35688</v>
      </c>
      <c r="F53" s="30">
        <f t="shared" si="7"/>
        <v>68489</v>
      </c>
      <c r="G53" s="28">
        <f t="shared" si="8"/>
        <v>44</v>
      </c>
      <c r="H53" s="29">
        <f t="shared" si="9"/>
        <v>-29</v>
      </c>
    </row>
    <row r="54" spans="1:8" ht="14.25" thickBot="1" x14ac:dyDescent="0.2">
      <c r="A54" s="6"/>
      <c r="B54" s="7" t="s">
        <v>17</v>
      </c>
      <c r="C54" s="31">
        <f>C53-C40</f>
        <v>531</v>
      </c>
      <c r="D54" s="31">
        <f>D53-D40</f>
        <v>343</v>
      </c>
      <c r="E54" s="31">
        <f>E53-E40</f>
        <v>388</v>
      </c>
      <c r="F54" s="32">
        <f t="shared" si="7"/>
        <v>731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19</v>
      </c>
      <c r="B3" s="2" t="s">
        <v>5</v>
      </c>
      <c r="C3" s="14">
        <v>24464</v>
      </c>
      <c r="D3" s="14">
        <v>31180</v>
      </c>
      <c r="E3" s="14">
        <v>33979</v>
      </c>
      <c r="F3" s="15">
        <f>D3+E3</f>
        <v>65159</v>
      </c>
      <c r="G3" s="16">
        <f>C3-'H9～12'!C53</f>
        <v>225</v>
      </c>
      <c r="H3" s="17">
        <f>F3-'H9～12'!F53</f>
        <v>268</v>
      </c>
    </row>
    <row r="4" spans="1:8" x14ac:dyDescent="0.15">
      <c r="A4" s="5"/>
      <c r="B4" s="1" t="s">
        <v>6</v>
      </c>
      <c r="C4" s="17">
        <v>24533</v>
      </c>
      <c r="D4" s="17">
        <v>31237</v>
      </c>
      <c r="E4" s="17">
        <v>34015</v>
      </c>
      <c r="F4" s="18">
        <f t="shared" ref="F4:F15" si="0">D4+E4</f>
        <v>65252</v>
      </c>
      <c r="G4" s="16">
        <f>C4-C3</f>
        <v>69</v>
      </c>
      <c r="H4" s="17">
        <f>F4-F3</f>
        <v>93</v>
      </c>
    </row>
    <row r="5" spans="1:8" x14ac:dyDescent="0.15">
      <c r="A5" s="5"/>
      <c r="B5" s="1" t="s">
        <v>7</v>
      </c>
      <c r="C5" s="17">
        <v>24557</v>
      </c>
      <c r="D5" s="17">
        <v>31242</v>
      </c>
      <c r="E5" s="17">
        <v>34032</v>
      </c>
      <c r="F5" s="18">
        <f t="shared" si="0"/>
        <v>65274</v>
      </c>
      <c r="G5" s="16">
        <f t="shared" ref="G5:G14" si="1">C5-C4</f>
        <v>24</v>
      </c>
      <c r="H5" s="17">
        <f t="shared" ref="H5:H14" si="2">F5-F4</f>
        <v>22</v>
      </c>
    </row>
    <row r="6" spans="1:8" x14ac:dyDescent="0.15">
      <c r="A6" s="5"/>
      <c r="B6" s="1" t="s">
        <v>8</v>
      </c>
      <c r="C6" s="17">
        <v>24571</v>
      </c>
      <c r="D6" s="17">
        <v>31266</v>
      </c>
      <c r="E6" s="17">
        <v>34018</v>
      </c>
      <c r="F6" s="18">
        <f t="shared" si="0"/>
        <v>65284</v>
      </c>
      <c r="G6" s="16">
        <f t="shared" si="1"/>
        <v>14</v>
      </c>
      <c r="H6" s="17">
        <f t="shared" si="2"/>
        <v>10</v>
      </c>
    </row>
    <row r="7" spans="1:8" x14ac:dyDescent="0.15">
      <c r="A7" s="5"/>
      <c r="B7" s="1" t="s">
        <v>9</v>
      </c>
      <c r="C7" s="17">
        <v>24589</v>
      </c>
      <c r="D7" s="17">
        <v>31286</v>
      </c>
      <c r="E7" s="17">
        <v>34034</v>
      </c>
      <c r="F7" s="18">
        <f t="shared" si="0"/>
        <v>65320</v>
      </c>
      <c r="G7" s="16">
        <f t="shared" si="1"/>
        <v>18</v>
      </c>
      <c r="H7" s="17">
        <f t="shared" si="2"/>
        <v>36</v>
      </c>
    </row>
    <row r="8" spans="1:8" x14ac:dyDescent="0.15">
      <c r="A8" s="5"/>
      <c r="B8" s="1" t="s">
        <v>10</v>
      </c>
      <c r="C8" s="17">
        <v>24597</v>
      </c>
      <c r="D8" s="17">
        <v>31272</v>
      </c>
      <c r="E8" s="17">
        <v>34027</v>
      </c>
      <c r="F8" s="18">
        <f t="shared" si="0"/>
        <v>65299</v>
      </c>
      <c r="G8" s="16">
        <f t="shared" si="1"/>
        <v>8</v>
      </c>
      <c r="H8" s="17">
        <f t="shared" si="2"/>
        <v>-21</v>
      </c>
    </row>
    <row r="9" spans="1:8" x14ac:dyDescent="0.15">
      <c r="A9" s="5"/>
      <c r="B9" s="1" t="s">
        <v>11</v>
      </c>
      <c r="C9" s="17">
        <v>24638</v>
      </c>
      <c r="D9" s="17">
        <v>31290</v>
      </c>
      <c r="E9" s="17">
        <v>34059</v>
      </c>
      <c r="F9" s="18">
        <f t="shared" si="0"/>
        <v>65349</v>
      </c>
      <c r="G9" s="16">
        <f t="shared" si="1"/>
        <v>41</v>
      </c>
      <c r="H9" s="17">
        <f t="shared" si="2"/>
        <v>50</v>
      </c>
    </row>
    <row r="10" spans="1:8" x14ac:dyDescent="0.15">
      <c r="A10" s="5"/>
      <c r="B10" s="1" t="s">
        <v>12</v>
      </c>
      <c r="C10" s="17">
        <v>24645</v>
      </c>
      <c r="D10" s="17">
        <v>31287</v>
      </c>
      <c r="E10" s="17">
        <v>34024</v>
      </c>
      <c r="F10" s="18">
        <f t="shared" si="0"/>
        <v>65311</v>
      </c>
      <c r="G10" s="16">
        <f t="shared" si="1"/>
        <v>7</v>
      </c>
      <c r="H10" s="17">
        <f t="shared" si="2"/>
        <v>-38</v>
      </c>
    </row>
    <row r="11" spans="1:8" x14ac:dyDescent="0.15">
      <c r="A11" s="5"/>
      <c r="B11" s="1" t="s">
        <v>13</v>
      </c>
      <c r="C11" s="17">
        <v>24660</v>
      </c>
      <c r="D11" s="17">
        <v>31291</v>
      </c>
      <c r="E11" s="17">
        <v>34069</v>
      </c>
      <c r="F11" s="18">
        <f t="shared" si="0"/>
        <v>65360</v>
      </c>
      <c r="G11" s="16">
        <f t="shared" si="1"/>
        <v>15</v>
      </c>
      <c r="H11" s="17">
        <f t="shared" si="2"/>
        <v>49</v>
      </c>
    </row>
    <row r="12" spans="1:8" x14ac:dyDescent="0.15">
      <c r="A12" s="5"/>
      <c r="B12" s="1" t="s">
        <v>14</v>
      </c>
      <c r="C12" s="17">
        <v>24672</v>
      </c>
      <c r="D12" s="17">
        <v>31302</v>
      </c>
      <c r="E12" s="17">
        <v>34087</v>
      </c>
      <c r="F12" s="18">
        <f t="shared" si="0"/>
        <v>65389</v>
      </c>
      <c r="G12" s="16">
        <f t="shared" si="1"/>
        <v>12</v>
      </c>
      <c r="H12" s="17">
        <f t="shared" si="2"/>
        <v>29</v>
      </c>
    </row>
    <row r="13" spans="1:8" x14ac:dyDescent="0.15">
      <c r="A13" s="5"/>
      <c r="B13" s="1" t="s">
        <v>15</v>
      </c>
      <c r="C13" s="17">
        <v>24687</v>
      </c>
      <c r="D13" s="17">
        <v>31321</v>
      </c>
      <c r="E13" s="17">
        <v>34068</v>
      </c>
      <c r="F13" s="18">
        <f t="shared" si="0"/>
        <v>65389</v>
      </c>
      <c r="G13" s="16">
        <f t="shared" si="1"/>
        <v>15</v>
      </c>
      <c r="H13" s="17">
        <f t="shared" si="2"/>
        <v>0</v>
      </c>
    </row>
    <row r="14" spans="1:8" x14ac:dyDescent="0.15">
      <c r="A14" s="5"/>
      <c r="B14" s="1" t="s">
        <v>16</v>
      </c>
      <c r="C14" s="17">
        <v>24590</v>
      </c>
      <c r="D14" s="17">
        <v>31179</v>
      </c>
      <c r="E14" s="17">
        <v>33950</v>
      </c>
      <c r="F14" s="18">
        <f t="shared" si="0"/>
        <v>65129</v>
      </c>
      <c r="G14" s="16">
        <f t="shared" si="1"/>
        <v>-97</v>
      </c>
      <c r="H14" s="17">
        <f t="shared" si="2"/>
        <v>-260</v>
      </c>
    </row>
    <row r="15" spans="1:8" ht="14.25" thickBot="1" x14ac:dyDescent="0.2">
      <c r="A15" s="6"/>
      <c r="B15" s="7" t="s">
        <v>17</v>
      </c>
      <c r="C15" s="19">
        <f>C14-'H9～12'!C53</f>
        <v>351</v>
      </c>
      <c r="D15" s="19">
        <f>D14-'H9～12'!D53</f>
        <v>131</v>
      </c>
      <c r="E15" s="19">
        <f>E14-'H9～12'!E53</f>
        <v>107</v>
      </c>
      <c r="F15" s="20">
        <f t="shared" si="0"/>
        <v>238</v>
      </c>
      <c r="G15" s="23"/>
      <c r="H15" s="24"/>
    </row>
    <row r="16" spans="1:8" x14ac:dyDescent="0.15">
      <c r="A16" s="12" t="s">
        <v>18</v>
      </c>
      <c r="B16" s="13" t="s">
        <v>5</v>
      </c>
      <c r="C16" s="21">
        <v>24806</v>
      </c>
      <c r="D16" s="21">
        <v>31273</v>
      </c>
      <c r="E16" s="21">
        <v>34120</v>
      </c>
      <c r="F16" s="22">
        <f t="shared" ref="F16:F28" si="3">D16+E16</f>
        <v>65393</v>
      </c>
      <c r="G16" s="16">
        <f>C16-C14</f>
        <v>216</v>
      </c>
      <c r="H16" s="16">
        <f>F16-F14</f>
        <v>264</v>
      </c>
    </row>
    <row r="17" spans="1:9" x14ac:dyDescent="0.15">
      <c r="A17" s="5"/>
      <c r="B17" s="1" t="s">
        <v>6</v>
      </c>
      <c r="C17" s="17">
        <v>24823</v>
      </c>
      <c r="D17" s="17">
        <v>31258</v>
      </c>
      <c r="E17" s="17">
        <v>34112</v>
      </c>
      <c r="F17" s="18">
        <f t="shared" si="3"/>
        <v>65370</v>
      </c>
      <c r="G17" s="16">
        <f t="shared" ref="G17:G40" si="4">C17-C16</f>
        <v>17</v>
      </c>
      <c r="H17" s="17">
        <f t="shared" ref="H17:H40" si="5">F17-F16</f>
        <v>-23</v>
      </c>
    </row>
    <row r="18" spans="1:9" x14ac:dyDescent="0.15">
      <c r="A18" s="5"/>
      <c r="B18" s="1" t="s">
        <v>7</v>
      </c>
      <c r="C18" s="17">
        <v>24865</v>
      </c>
      <c r="D18" s="17">
        <v>31307</v>
      </c>
      <c r="E18" s="17">
        <v>34147</v>
      </c>
      <c r="F18" s="18">
        <f t="shared" si="3"/>
        <v>65454</v>
      </c>
      <c r="G18" s="16">
        <f t="shared" si="4"/>
        <v>42</v>
      </c>
      <c r="H18" s="17">
        <f t="shared" si="5"/>
        <v>84</v>
      </c>
    </row>
    <row r="19" spans="1:9" x14ac:dyDescent="0.15">
      <c r="A19" s="5"/>
      <c r="B19" s="1" t="s">
        <v>8</v>
      </c>
      <c r="C19" s="17">
        <v>24856</v>
      </c>
      <c r="D19" s="17">
        <v>31289</v>
      </c>
      <c r="E19" s="17">
        <v>34164</v>
      </c>
      <c r="F19" s="18">
        <f t="shared" si="3"/>
        <v>65453</v>
      </c>
      <c r="G19" s="16">
        <f t="shared" si="4"/>
        <v>-9</v>
      </c>
      <c r="H19" s="17">
        <f t="shared" si="5"/>
        <v>-1</v>
      </c>
    </row>
    <row r="20" spans="1:9" x14ac:dyDescent="0.15">
      <c r="A20" s="5"/>
      <c r="B20" s="1" t="s">
        <v>9</v>
      </c>
      <c r="C20" s="17">
        <v>24879</v>
      </c>
      <c r="D20" s="17">
        <v>31306</v>
      </c>
      <c r="E20" s="17">
        <v>34185</v>
      </c>
      <c r="F20" s="18">
        <f t="shared" si="3"/>
        <v>65491</v>
      </c>
      <c r="G20" s="16">
        <f t="shared" si="4"/>
        <v>23</v>
      </c>
      <c r="H20" s="17">
        <f t="shared" si="5"/>
        <v>38</v>
      </c>
    </row>
    <row r="21" spans="1:9" x14ac:dyDescent="0.15">
      <c r="A21" s="5"/>
      <c r="B21" s="1" t="s">
        <v>10</v>
      </c>
      <c r="C21" s="17">
        <v>24901</v>
      </c>
      <c r="D21" s="17">
        <v>31339</v>
      </c>
      <c r="E21" s="17">
        <v>34171</v>
      </c>
      <c r="F21" s="18">
        <f t="shared" si="3"/>
        <v>65510</v>
      </c>
      <c r="G21" s="16">
        <f t="shared" si="4"/>
        <v>22</v>
      </c>
      <c r="H21" s="17">
        <f t="shared" si="5"/>
        <v>19</v>
      </c>
    </row>
    <row r="22" spans="1:9" x14ac:dyDescent="0.15">
      <c r="A22" s="5"/>
      <c r="B22" s="1" t="s">
        <v>11</v>
      </c>
      <c r="C22" s="17">
        <v>24939</v>
      </c>
      <c r="D22" s="17">
        <v>31359</v>
      </c>
      <c r="E22" s="17">
        <v>34177</v>
      </c>
      <c r="F22" s="18">
        <f t="shared" si="3"/>
        <v>65536</v>
      </c>
      <c r="G22" s="16">
        <f t="shared" si="4"/>
        <v>38</v>
      </c>
      <c r="H22" s="17">
        <f t="shared" si="5"/>
        <v>26</v>
      </c>
    </row>
    <row r="23" spans="1:9" x14ac:dyDescent="0.15">
      <c r="A23" s="5"/>
      <c r="B23" s="1" t="s">
        <v>12</v>
      </c>
      <c r="C23" s="17">
        <v>24936</v>
      </c>
      <c r="D23" s="17">
        <v>31355</v>
      </c>
      <c r="E23" s="17">
        <v>34162</v>
      </c>
      <c r="F23" s="18">
        <f t="shared" si="3"/>
        <v>65517</v>
      </c>
      <c r="G23" s="16">
        <f t="shared" si="4"/>
        <v>-3</v>
      </c>
      <c r="H23" s="17">
        <f t="shared" si="5"/>
        <v>-19</v>
      </c>
    </row>
    <row r="24" spans="1:9" x14ac:dyDescent="0.15">
      <c r="A24" s="5"/>
      <c r="B24" s="1" t="s">
        <v>13</v>
      </c>
      <c r="C24" s="17">
        <v>24920</v>
      </c>
      <c r="D24" s="17">
        <v>31315</v>
      </c>
      <c r="E24" s="17">
        <v>34183</v>
      </c>
      <c r="F24" s="18">
        <f t="shared" si="3"/>
        <v>65498</v>
      </c>
      <c r="G24" s="16">
        <f t="shared" si="4"/>
        <v>-16</v>
      </c>
      <c r="H24" s="17">
        <f t="shared" si="5"/>
        <v>-19</v>
      </c>
    </row>
    <row r="25" spans="1:9" x14ac:dyDescent="0.15">
      <c r="A25" s="5"/>
      <c r="B25" s="1" t="s">
        <v>14</v>
      </c>
      <c r="C25" s="17">
        <v>24927</v>
      </c>
      <c r="D25" s="17">
        <v>31287</v>
      </c>
      <c r="E25" s="17">
        <v>34213</v>
      </c>
      <c r="F25" s="18">
        <f t="shared" si="3"/>
        <v>65500</v>
      </c>
      <c r="G25" s="16">
        <f t="shared" si="4"/>
        <v>7</v>
      </c>
      <c r="H25" s="17">
        <f t="shared" si="5"/>
        <v>2</v>
      </c>
    </row>
    <row r="26" spans="1:9" x14ac:dyDescent="0.15">
      <c r="A26" s="5"/>
      <c r="B26" s="1" t="s">
        <v>15</v>
      </c>
      <c r="C26" s="17">
        <v>24872</v>
      </c>
      <c r="D26" s="17">
        <v>31252</v>
      </c>
      <c r="E26" s="17">
        <v>34157</v>
      </c>
      <c r="F26" s="18">
        <f t="shared" si="3"/>
        <v>65409</v>
      </c>
      <c r="G26" s="16">
        <f t="shared" si="4"/>
        <v>-55</v>
      </c>
      <c r="H26" s="17">
        <f t="shared" si="5"/>
        <v>-91</v>
      </c>
    </row>
    <row r="27" spans="1:9" x14ac:dyDescent="0.15">
      <c r="A27" s="5"/>
      <c r="B27" s="1" t="s">
        <v>16</v>
      </c>
      <c r="C27" s="17">
        <v>24792</v>
      </c>
      <c r="D27" s="17">
        <v>31157</v>
      </c>
      <c r="E27" s="17">
        <v>34106</v>
      </c>
      <c r="F27" s="18">
        <f t="shared" si="3"/>
        <v>65263</v>
      </c>
      <c r="G27" s="16">
        <f t="shared" si="4"/>
        <v>-80</v>
      </c>
      <c r="H27" s="17">
        <f t="shared" si="5"/>
        <v>-146</v>
      </c>
    </row>
    <row r="28" spans="1:9" ht="14.25" thickBot="1" x14ac:dyDescent="0.2">
      <c r="A28" s="6"/>
      <c r="B28" s="7" t="s">
        <v>17</v>
      </c>
      <c r="C28" s="19">
        <f>C27-C14</f>
        <v>202</v>
      </c>
      <c r="D28" s="19">
        <f>D27-D14</f>
        <v>-22</v>
      </c>
      <c r="E28" s="19">
        <f>E27-E14</f>
        <v>156</v>
      </c>
      <c r="F28" s="20">
        <f t="shared" si="3"/>
        <v>134</v>
      </c>
      <c r="G28" s="23"/>
      <c r="H28" s="24"/>
    </row>
    <row r="29" spans="1:9" x14ac:dyDescent="0.15">
      <c r="A29" s="12" t="s">
        <v>20</v>
      </c>
      <c r="B29" s="13" t="s">
        <v>5</v>
      </c>
      <c r="C29" s="21">
        <v>25004</v>
      </c>
      <c r="D29" s="21">
        <v>31297</v>
      </c>
      <c r="E29" s="21">
        <v>34241</v>
      </c>
      <c r="F29" s="22">
        <f t="shared" ref="F29:F41" si="6">D29+E29</f>
        <v>65538</v>
      </c>
      <c r="G29" s="16">
        <f>C29-C27</f>
        <v>212</v>
      </c>
      <c r="H29" s="16">
        <f>F29-F27</f>
        <v>275</v>
      </c>
      <c r="I29" t="s">
        <v>42</v>
      </c>
    </row>
    <row r="30" spans="1:9" x14ac:dyDescent="0.15">
      <c r="A30" s="5"/>
      <c r="B30" s="1" t="s">
        <v>6</v>
      </c>
      <c r="C30" s="17">
        <v>25042</v>
      </c>
      <c r="D30" s="17">
        <v>31319</v>
      </c>
      <c r="E30" s="17">
        <v>34264</v>
      </c>
      <c r="F30" s="18">
        <f t="shared" si="6"/>
        <v>65583</v>
      </c>
      <c r="G30" s="16">
        <f t="shared" si="4"/>
        <v>38</v>
      </c>
      <c r="H30" s="17">
        <f t="shared" si="5"/>
        <v>45</v>
      </c>
      <c r="I30" t="s">
        <v>42</v>
      </c>
    </row>
    <row r="31" spans="1:9" x14ac:dyDescent="0.15">
      <c r="A31" s="5"/>
      <c r="B31" s="1" t="s">
        <v>7</v>
      </c>
      <c r="C31" s="17">
        <v>25078</v>
      </c>
      <c r="D31" s="17">
        <v>31338</v>
      </c>
      <c r="E31" s="17">
        <v>34287</v>
      </c>
      <c r="F31" s="18">
        <f t="shared" si="6"/>
        <v>65625</v>
      </c>
      <c r="G31" s="16">
        <f t="shared" si="4"/>
        <v>36</v>
      </c>
      <c r="H31" s="17">
        <f t="shared" si="5"/>
        <v>42</v>
      </c>
      <c r="I31" t="s">
        <v>42</v>
      </c>
    </row>
    <row r="32" spans="1:9" x14ac:dyDescent="0.15">
      <c r="A32" s="5"/>
      <c r="B32" s="1" t="s">
        <v>8</v>
      </c>
      <c r="C32" s="17">
        <v>25121</v>
      </c>
      <c r="D32" s="17">
        <v>31346</v>
      </c>
      <c r="E32" s="17">
        <v>34306</v>
      </c>
      <c r="F32" s="18">
        <f t="shared" si="6"/>
        <v>65652</v>
      </c>
      <c r="G32" s="16">
        <f t="shared" si="4"/>
        <v>43</v>
      </c>
      <c r="H32" s="17">
        <f t="shared" si="5"/>
        <v>27</v>
      </c>
    </row>
    <row r="33" spans="1:8" x14ac:dyDescent="0.15">
      <c r="A33" s="5"/>
      <c r="B33" s="1" t="s">
        <v>9</v>
      </c>
      <c r="C33" s="17">
        <v>25178</v>
      </c>
      <c r="D33" s="17">
        <v>31395</v>
      </c>
      <c r="E33" s="17">
        <v>34350</v>
      </c>
      <c r="F33" s="18">
        <f t="shared" si="6"/>
        <v>65745</v>
      </c>
      <c r="G33" s="16">
        <f t="shared" si="4"/>
        <v>57</v>
      </c>
      <c r="H33" s="17">
        <f t="shared" si="5"/>
        <v>93</v>
      </c>
    </row>
    <row r="34" spans="1:8" x14ac:dyDescent="0.15">
      <c r="A34" s="5"/>
      <c r="B34" s="1" t="s">
        <v>10</v>
      </c>
      <c r="C34" s="17">
        <v>25228</v>
      </c>
      <c r="D34" s="17">
        <v>31412</v>
      </c>
      <c r="E34" s="17">
        <v>34399</v>
      </c>
      <c r="F34" s="18">
        <f t="shared" si="6"/>
        <v>65811</v>
      </c>
      <c r="G34" s="16">
        <f t="shared" si="4"/>
        <v>50</v>
      </c>
      <c r="H34" s="17">
        <f t="shared" si="5"/>
        <v>66</v>
      </c>
    </row>
    <row r="35" spans="1:8" x14ac:dyDescent="0.15">
      <c r="A35" s="5"/>
      <c r="B35" s="1" t="s">
        <v>11</v>
      </c>
      <c r="C35" s="17">
        <v>25294</v>
      </c>
      <c r="D35" s="17">
        <v>31458</v>
      </c>
      <c r="E35" s="17">
        <v>34421</v>
      </c>
      <c r="F35" s="18">
        <f t="shared" si="6"/>
        <v>65879</v>
      </c>
      <c r="G35" s="16">
        <f t="shared" si="4"/>
        <v>66</v>
      </c>
      <c r="H35" s="17">
        <f t="shared" si="5"/>
        <v>68</v>
      </c>
    </row>
    <row r="36" spans="1:8" x14ac:dyDescent="0.15">
      <c r="A36" s="5"/>
      <c r="B36" s="1" t="s">
        <v>12</v>
      </c>
      <c r="C36" s="17">
        <v>25344</v>
      </c>
      <c r="D36" s="17">
        <v>31492</v>
      </c>
      <c r="E36" s="17">
        <v>34451</v>
      </c>
      <c r="F36" s="18">
        <f t="shared" si="6"/>
        <v>65943</v>
      </c>
      <c r="G36" s="16">
        <f t="shared" si="4"/>
        <v>50</v>
      </c>
      <c r="H36" s="17">
        <f t="shared" si="5"/>
        <v>64</v>
      </c>
    </row>
    <row r="37" spans="1:8" x14ac:dyDescent="0.15">
      <c r="A37" s="5"/>
      <c r="B37" s="1" t="s">
        <v>13</v>
      </c>
      <c r="C37" s="17">
        <v>25361</v>
      </c>
      <c r="D37" s="17">
        <v>31517</v>
      </c>
      <c r="E37" s="17">
        <v>34454</v>
      </c>
      <c r="F37" s="18">
        <f t="shared" si="6"/>
        <v>65971</v>
      </c>
      <c r="G37" s="16">
        <f t="shared" si="4"/>
        <v>17</v>
      </c>
      <c r="H37" s="17">
        <f t="shared" si="5"/>
        <v>28</v>
      </c>
    </row>
    <row r="38" spans="1:8" x14ac:dyDescent="0.15">
      <c r="A38" s="5"/>
      <c r="B38" s="1" t="s">
        <v>14</v>
      </c>
      <c r="C38" s="17">
        <v>25371</v>
      </c>
      <c r="D38" s="17">
        <v>31525</v>
      </c>
      <c r="E38" s="17">
        <v>34449</v>
      </c>
      <c r="F38" s="18">
        <f t="shared" si="6"/>
        <v>65974</v>
      </c>
      <c r="G38" s="16">
        <f t="shared" si="4"/>
        <v>10</v>
      </c>
      <c r="H38" s="17">
        <f t="shared" si="5"/>
        <v>3</v>
      </c>
    </row>
    <row r="39" spans="1:8" x14ac:dyDescent="0.15">
      <c r="A39" s="5"/>
      <c r="B39" s="1" t="s">
        <v>15</v>
      </c>
      <c r="C39" s="17">
        <v>25346</v>
      </c>
      <c r="D39" s="17">
        <v>31497</v>
      </c>
      <c r="E39" s="17">
        <v>34404</v>
      </c>
      <c r="F39" s="18">
        <f t="shared" si="6"/>
        <v>65901</v>
      </c>
      <c r="G39" s="16">
        <f t="shared" si="4"/>
        <v>-25</v>
      </c>
      <c r="H39" s="17">
        <f t="shared" si="5"/>
        <v>-73</v>
      </c>
    </row>
    <row r="40" spans="1:8" x14ac:dyDescent="0.15">
      <c r="A40" s="5"/>
      <c r="B40" s="1" t="s">
        <v>16</v>
      </c>
      <c r="C40" s="17">
        <v>25337</v>
      </c>
      <c r="D40" s="17">
        <v>31452</v>
      </c>
      <c r="E40" s="17">
        <v>34396</v>
      </c>
      <c r="F40" s="18">
        <f t="shared" si="6"/>
        <v>65848</v>
      </c>
      <c r="G40" s="16">
        <f t="shared" si="4"/>
        <v>-9</v>
      </c>
      <c r="H40" s="17">
        <f t="shared" si="5"/>
        <v>-53</v>
      </c>
    </row>
    <row r="41" spans="1:8" ht="14.25" thickBot="1" x14ac:dyDescent="0.2">
      <c r="A41" s="6"/>
      <c r="B41" s="7" t="s">
        <v>17</v>
      </c>
      <c r="C41" s="19">
        <f>C40-C27</f>
        <v>545</v>
      </c>
      <c r="D41" s="19">
        <f>D40-D27</f>
        <v>295</v>
      </c>
      <c r="E41" s="19">
        <f>E40-E27</f>
        <v>290</v>
      </c>
      <c r="F41" s="20">
        <f t="shared" si="6"/>
        <v>585</v>
      </c>
      <c r="G41" s="23"/>
      <c r="H41" s="24"/>
    </row>
    <row r="42" spans="1:8" x14ac:dyDescent="0.15">
      <c r="A42" s="12" t="s">
        <v>25</v>
      </c>
      <c r="B42" s="13" t="s">
        <v>5</v>
      </c>
      <c r="C42" s="21">
        <v>25505</v>
      </c>
      <c r="D42" s="21">
        <v>31566</v>
      </c>
      <c r="E42" s="21">
        <v>34577</v>
      </c>
      <c r="F42" s="22">
        <v>66143</v>
      </c>
      <c r="G42" s="16">
        <f>C42-C40</f>
        <v>168</v>
      </c>
      <c r="H42" s="16">
        <f>F42-F40</f>
        <v>295</v>
      </c>
    </row>
    <row r="43" spans="1:8" x14ac:dyDescent="0.15">
      <c r="A43" s="5"/>
      <c r="B43" s="1" t="s">
        <v>6</v>
      </c>
      <c r="C43" s="17">
        <v>25567</v>
      </c>
      <c r="D43" s="17">
        <v>31591</v>
      </c>
      <c r="E43" s="17">
        <v>34622</v>
      </c>
      <c r="F43" s="18">
        <f t="shared" ref="F43:F54" si="7">D43+E43</f>
        <v>66213</v>
      </c>
      <c r="G43" s="16">
        <f t="shared" ref="G43:G53" si="8">C43-C42</f>
        <v>62</v>
      </c>
      <c r="H43" s="17">
        <f t="shared" ref="H43:H53" si="9">F43-F42</f>
        <v>70</v>
      </c>
    </row>
    <row r="44" spans="1:8" x14ac:dyDescent="0.15">
      <c r="A44" s="5"/>
      <c r="B44" s="1" t="s">
        <v>7</v>
      </c>
      <c r="C44" s="17">
        <v>25574</v>
      </c>
      <c r="D44" s="17">
        <v>31588</v>
      </c>
      <c r="E44" s="17">
        <v>34615</v>
      </c>
      <c r="F44" s="18">
        <f t="shared" si="7"/>
        <v>66203</v>
      </c>
      <c r="G44" s="16">
        <f t="shared" si="8"/>
        <v>7</v>
      </c>
      <c r="H44" s="17">
        <f t="shared" si="9"/>
        <v>-10</v>
      </c>
    </row>
    <row r="45" spans="1:8" x14ac:dyDescent="0.15">
      <c r="A45" s="5"/>
      <c r="B45" s="1" t="s">
        <v>8</v>
      </c>
      <c r="C45" s="17">
        <v>25597</v>
      </c>
      <c r="D45" s="17">
        <v>31622</v>
      </c>
      <c r="E45" s="17">
        <v>34626</v>
      </c>
      <c r="F45" s="18">
        <f t="shared" si="7"/>
        <v>66248</v>
      </c>
      <c r="G45" s="16">
        <f t="shared" si="8"/>
        <v>23</v>
      </c>
      <c r="H45" s="17">
        <f t="shared" si="9"/>
        <v>45</v>
      </c>
    </row>
    <row r="46" spans="1:8" x14ac:dyDescent="0.15">
      <c r="A46" s="5"/>
      <c r="B46" s="1" t="s">
        <v>9</v>
      </c>
      <c r="C46" s="17">
        <v>25593</v>
      </c>
      <c r="D46" s="17">
        <v>31619</v>
      </c>
      <c r="E46" s="17">
        <v>34628</v>
      </c>
      <c r="F46" s="18">
        <f t="shared" si="7"/>
        <v>66247</v>
      </c>
      <c r="G46" s="16">
        <f t="shared" si="8"/>
        <v>-4</v>
      </c>
      <c r="H46" s="17">
        <f t="shared" si="9"/>
        <v>-1</v>
      </c>
    </row>
    <row r="47" spans="1:8" x14ac:dyDescent="0.15">
      <c r="A47" s="5"/>
      <c r="B47" s="1" t="s">
        <v>10</v>
      </c>
      <c r="C47" s="17">
        <v>25627</v>
      </c>
      <c r="D47" s="17">
        <v>31657</v>
      </c>
      <c r="E47" s="17">
        <v>34651</v>
      </c>
      <c r="F47" s="18">
        <f t="shared" si="7"/>
        <v>66308</v>
      </c>
      <c r="G47" s="16">
        <f t="shared" si="8"/>
        <v>34</v>
      </c>
      <c r="H47" s="17">
        <f t="shared" si="9"/>
        <v>61</v>
      </c>
    </row>
    <row r="48" spans="1:8" x14ac:dyDescent="0.15">
      <c r="A48" s="5"/>
      <c r="B48" s="1" t="s">
        <v>11</v>
      </c>
      <c r="C48" s="17">
        <v>25664</v>
      </c>
      <c r="D48" s="17">
        <v>31697</v>
      </c>
      <c r="E48" s="17">
        <v>34648</v>
      </c>
      <c r="F48" s="18">
        <f t="shared" si="7"/>
        <v>66345</v>
      </c>
      <c r="G48" s="16">
        <f t="shared" si="8"/>
        <v>37</v>
      </c>
      <c r="H48" s="17">
        <f t="shared" si="9"/>
        <v>37</v>
      </c>
    </row>
    <row r="49" spans="1:8" x14ac:dyDescent="0.15">
      <c r="A49" s="5"/>
      <c r="B49" s="1" t="s">
        <v>12</v>
      </c>
      <c r="C49" s="17">
        <v>25675</v>
      </c>
      <c r="D49" s="17">
        <v>31715</v>
      </c>
      <c r="E49" s="17">
        <v>34655</v>
      </c>
      <c r="F49" s="18">
        <f t="shared" si="7"/>
        <v>66370</v>
      </c>
      <c r="G49" s="16">
        <f t="shared" si="8"/>
        <v>11</v>
      </c>
      <c r="H49" s="17">
        <f t="shared" si="9"/>
        <v>25</v>
      </c>
    </row>
    <row r="50" spans="1:8" x14ac:dyDescent="0.15">
      <c r="A50" s="5"/>
      <c r="B50" s="1" t="s">
        <v>13</v>
      </c>
      <c r="C50" s="17">
        <v>25724</v>
      </c>
      <c r="D50" s="17">
        <v>31753</v>
      </c>
      <c r="E50" s="17">
        <v>34691</v>
      </c>
      <c r="F50" s="18">
        <f t="shared" si="7"/>
        <v>66444</v>
      </c>
      <c r="G50" s="16">
        <f t="shared" si="8"/>
        <v>49</v>
      </c>
      <c r="H50" s="17">
        <f t="shared" si="9"/>
        <v>74</v>
      </c>
    </row>
    <row r="51" spans="1:8" x14ac:dyDescent="0.15">
      <c r="A51" s="5"/>
      <c r="B51" s="1" t="s">
        <v>14</v>
      </c>
      <c r="C51" s="17">
        <v>25703</v>
      </c>
      <c r="D51" s="17">
        <v>31732</v>
      </c>
      <c r="E51" s="17">
        <v>34677</v>
      </c>
      <c r="F51" s="18">
        <f t="shared" si="7"/>
        <v>66409</v>
      </c>
      <c r="G51" s="16">
        <f t="shared" si="8"/>
        <v>-21</v>
      </c>
      <c r="H51" s="17">
        <f t="shared" si="9"/>
        <v>-35</v>
      </c>
    </row>
    <row r="52" spans="1:8" x14ac:dyDescent="0.15">
      <c r="A52" s="5"/>
      <c r="B52" s="1" t="s">
        <v>15</v>
      </c>
      <c r="C52" s="17">
        <v>25671</v>
      </c>
      <c r="D52" s="17">
        <v>31717</v>
      </c>
      <c r="E52" s="17">
        <v>34642</v>
      </c>
      <c r="F52" s="18">
        <v>66359</v>
      </c>
      <c r="G52" s="16">
        <f t="shared" si="8"/>
        <v>-32</v>
      </c>
      <c r="H52" s="17">
        <f t="shared" si="9"/>
        <v>-50</v>
      </c>
    </row>
    <row r="53" spans="1:8" x14ac:dyDescent="0.15">
      <c r="A53" s="5"/>
      <c r="B53" s="1" t="s">
        <v>16</v>
      </c>
      <c r="C53" s="17">
        <v>25718</v>
      </c>
      <c r="D53" s="17">
        <v>31663</v>
      </c>
      <c r="E53" s="17">
        <v>34588</v>
      </c>
      <c r="F53" s="18">
        <f t="shared" si="7"/>
        <v>66251</v>
      </c>
      <c r="G53" s="16">
        <f t="shared" si="8"/>
        <v>47</v>
      </c>
      <c r="H53" s="17">
        <f t="shared" si="9"/>
        <v>-108</v>
      </c>
    </row>
    <row r="54" spans="1:8" ht="14.25" thickBot="1" x14ac:dyDescent="0.2">
      <c r="A54" s="6"/>
      <c r="B54" s="7" t="s">
        <v>17</v>
      </c>
      <c r="C54" s="19">
        <f>C53-C40</f>
        <v>381</v>
      </c>
      <c r="D54" s="19">
        <f>D53-D40</f>
        <v>211</v>
      </c>
      <c r="E54" s="19">
        <f>E53-E40</f>
        <v>192</v>
      </c>
      <c r="F54" s="20">
        <f t="shared" si="7"/>
        <v>403</v>
      </c>
      <c r="G54" s="23"/>
      <c r="H54" s="24"/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26</v>
      </c>
      <c r="B3" s="2" t="s">
        <v>5</v>
      </c>
      <c r="C3" s="26">
        <v>23210</v>
      </c>
      <c r="D3" s="26">
        <v>30841</v>
      </c>
      <c r="E3" s="26">
        <v>33364</v>
      </c>
      <c r="F3" s="27">
        <f t="shared" ref="F3:F34" si="0">D3+E3</f>
        <v>64205</v>
      </c>
      <c r="G3" s="28">
        <f>C3-'H5～8'!C53</f>
        <v>353</v>
      </c>
      <c r="H3" s="29">
        <f>F3-'H5～8'!F53</f>
        <v>484</v>
      </c>
    </row>
    <row r="4" spans="1:8" x14ac:dyDescent="0.15">
      <c r="A4" s="5"/>
      <c r="B4" s="1" t="s">
        <v>6</v>
      </c>
      <c r="C4" s="29">
        <v>23297</v>
      </c>
      <c r="D4" s="29">
        <v>30885</v>
      </c>
      <c r="E4" s="29">
        <v>33398</v>
      </c>
      <c r="F4" s="30">
        <f t="shared" si="0"/>
        <v>64283</v>
      </c>
      <c r="G4" s="28">
        <f t="shared" ref="G4:G14" si="1">C4-C3</f>
        <v>87</v>
      </c>
      <c r="H4" s="29">
        <f t="shared" ref="H4:H14" si="2">F4-F3</f>
        <v>78</v>
      </c>
    </row>
    <row r="5" spans="1:8" x14ac:dyDescent="0.15">
      <c r="A5" s="5"/>
      <c r="B5" s="1" t="s">
        <v>7</v>
      </c>
      <c r="C5" s="29">
        <v>23309</v>
      </c>
      <c r="D5" s="29">
        <v>30862</v>
      </c>
      <c r="E5" s="29">
        <v>33395</v>
      </c>
      <c r="F5" s="30">
        <f t="shared" si="0"/>
        <v>64257</v>
      </c>
      <c r="G5" s="28">
        <f t="shared" si="1"/>
        <v>12</v>
      </c>
      <c r="H5" s="29">
        <f t="shared" si="2"/>
        <v>-26</v>
      </c>
    </row>
    <row r="6" spans="1:8" x14ac:dyDescent="0.15">
      <c r="A6" s="5"/>
      <c r="B6" s="1" t="s">
        <v>8</v>
      </c>
      <c r="C6" s="29">
        <v>23317</v>
      </c>
      <c r="D6" s="29">
        <v>30883</v>
      </c>
      <c r="E6" s="29">
        <v>33420</v>
      </c>
      <c r="F6" s="30">
        <f t="shared" si="0"/>
        <v>64303</v>
      </c>
      <c r="G6" s="28">
        <f t="shared" si="1"/>
        <v>8</v>
      </c>
      <c r="H6" s="29">
        <f t="shared" si="2"/>
        <v>46</v>
      </c>
    </row>
    <row r="7" spans="1:8" x14ac:dyDescent="0.15">
      <c r="A7" s="5"/>
      <c r="B7" s="1" t="s">
        <v>9</v>
      </c>
      <c r="C7" s="29">
        <v>23350</v>
      </c>
      <c r="D7" s="29">
        <v>30925</v>
      </c>
      <c r="E7" s="29">
        <v>33459</v>
      </c>
      <c r="F7" s="30">
        <f t="shared" si="0"/>
        <v>64384</v>
      </c>
      <c r="G7" s="28">
        <f t="shared" si="1"/>
        <v>33</v>
      </c>
      <c r="H7" s="29">
        <f t="shared" si="2"/>
        <v>81</v>
      </c>
    </row>
    <row r="8" spans="1:8" x14ac:dyDescent="0.15">
      <c r="A8" s="5"/>
      <c r="B8" s="1" t="s">
        <v>10</v>
      </c>
      <c r="C8" s="29">
        <v>23362</v>
      </c>
      <c r="D8" s="29">
        <v>30927</v>
      </c>
      <c r="E8" s="29">
        <v>33455</v>
      </c>
      <c r="F8" s="30">
        <f t="shared" si="0"/>
        <v>64382</v>
      </c>
      <c r="G8" s="28">
        <f t="shared" si="1"/>
        <v>12</v>
      </c>
      <c r="H8" s="29">
        <f t="shared" si="2"/>
        <v>-2</v>
      </c>
    </row>
    <row r="9" spans="1:8" x14ac:dyDescent="0.15">
      <c r="A9" s="5"/>
      <c r="B9" s="1" t="s">
        <v>11</v>
      </c>
      <c r="C9" s="29">
        <v>23436</v>
      </c>
      <c r="D9" s="29">
        <v>30978</v>
      </c>
      <c r="E9" s="29">
        <v>33502</v>
      </c>
      <c r="F9" s="30">
        <f t="shared" si="0"/>
        <v>64480</v>
      </c>
      <c r="G9" s="28">
        <f t="shared" si="1"/>
        <v>74</v>
      </c>
      <c r="H9" s="29">
        <f t="shared" si="2"/>
        <v>98</v>
      </c>
    </row>
    <row r="10" spans="1:8" x14ac:dyDescent="0.15">
      <c r="A10" s="5"/>
      <c r="B10" s="1" t="s">
        <v>12</v>
      </c>
      <c r="C10" s="29">
        <v>23479</v>
      </c>
      <c r="D10" s="29">
        <v>30993</v>
      </c>
      <c r="E10" s="29">
        <v>33523</v>
      </c>
      <c r="F10" s="30">
        <f t="shared" si="0"/>
        <v>64516</v>
      </c>
      <c r="G10" s="28">
        <f t="shared" si="1"/>
        <v>43</v>
      </c>
      <c r="H10" s="29">
        <f t="shared" si="2"/>
        <v>36</v>
      </c>
    </row>
    <row r="11" spans="1:8" x14ac:dyDescent="0.15">
      <c r="A11" s="5"/>
      <c r="B11" s="1" t="s">
        <v>13</v>
      </c>
      <c r="C11" s="29">
        <v>23508</v>
      </c>
      <c r="D11" s="29">
        <v>31048</v>
      </c>
      <c r="E11" s="29">
        <v>33567</v>
      </c>
      <c r="F11" s="30">
        <f t="shared" si="0"/>
        <v>64615</v>
      </c>
      <c r="G11" s="28">
        <f t="shared" si="1"/>
        <v>29</v>
      </c>
      <c r="H11" s="29">
        <f t="shared" si="2"/>
        <v>99</v>
      </c>
    </row>
    <row r="12" spans="1:8" x14ac:dyDescent="0.15">
      <c r="A12" s="5"/>
      <c r="B12" s="1" t="s">
        <v>14</v>
      </c>
      <c r="C12" s="29">
        <v>23506</v>
      </c>
      <c r="D12" s="29">
        <v>31039</v>
      </c>
      <c r="E12" s="29">
        <v>33549</v>
      </c>
      <c r="F12" s="30">
        <f t="shared" si="0"/>
        <v>64588</v>
      </c>
      <c r="G12" s="28">
        <f t="shared" si="1"/>
        <v>-2</v>
      </c>
      <c r="H12" s="29">
        <f t="shared" si="2"/>
        <v>-27</v>
      </c>
    </row>
    <row r="13" spans="1:8" x14ac:dyDescent="0.15">
      <c r="A13" s="5"/>
      <c r="B13" s="1" t="s">
        <v>15</v>
      </c>
      <c r="C13" s="29">
        <v>23460</v>
      </c>
      <c r="D13" s="29">
        <v>31024</v>
      </c>
      <c r="E13" s="29">
        <v>33519</v>
      </c>
      <c r="F13" s="30">
        <f t="shared" si="0"/>
        <v>64543</v>
      </c>
      <c r="G13" s="28">
        <f t="shared" si="1"/>
        <v>-46</v>
      </c>
      <c r="H13" s="29">
        <f t="shared" si="2"/>
        <v>-45</v>
      </c>
    </row>
    <row r="14" spans="1:8" x14ac:dyDescent="0.15">
      <c r="A14" s="5"/>
      <c r="B14" s="1" t="s">
        <v>16</v>
      </c>
      <c r="C14" s="29">
        <v>23361</v>
      </c>
      <c r="D14" s="29">
        <v>30879</v>
      </c>
      <c r="E14" s="29">
        <v>33468</v>
      </c>
      <c r="F14" s="30">
        <f t="shared" si="0"/>
        <v>64347</v>
      </c>
      <c r="G14" s="28">
        <f t="shared" si="1"/>
        <v>-99</v>
      </c>
      <c r="H14" s="29">
        <f t="shared" si="2"/>
        <v>-196</v>
      </c>
    </row>
    <row r="15" spans="1:8" ht="14.25" thickBot="1" x14ac:dyDescent="0.2">
      <c r="A15" s="6"/>
      <c r="B15" s="7" t="s">
        <v>17</v>
      </c>
      <c r="C15" s="31">
        <f>C14-'H5～8'!C53</f>
        <v>504</v>
      </c>
      <c r="D15" s="31">
        <f>D14-'H5～8'!D53</f>
        <v>287</v>
      </c>
      <c r="E15" s="31">
        <f>E14-'H5～8'!E53</f>
        <v>339</v>
      </c>
      <c r="F15" s="32">
        <f t="shared" si="0"/>
        <v>626</v>
      </c>
      <c r="G15" s="33"/>
      <c r="H15" s="34"/>
    </row>
    <row r="16" spans="1:8" x14ac:dyDescent="0.15">
      <c r="A16" s="12" t="s">
        <v>27</v>
      </c>
      <c r="B16" s="13" t="s">
        <v>5</v>
      </c>
      <c r="C16" s="35">
        <v>23726</v>
      </c>
      <c r="D16" s="35">
        <v>31103</v>
      </c>
      <c r="E16" s="35">
        <v>33644</v>
      </c>
      <c r="F16" s="36">
        <f t="shared" si="0"/>
        <v>64747</v>
      </c>
      <c r="G16" s="28">
        <f>C16-C14</f>
        <v>365</v>
      </c>
      <c r="H16" s="28">
        <f>F16-F14</f>
        <v>400</v>
      </c>
    </row>
    <row r="17" spans="1:8" x14ac:dyDescent="0.15">
      <c r="A17" s="5"/>
      <c r="B17" s="1" t="s">
        <v>6</v>
      </c>
      <c r="C17" s="29">
        <v>23776</v>
      </c>
      <c r="D17" s="29">
        <v>31138</v>
      </c>
      <c r="E17" s="29">
        <v>33639</v>
      </c>
      <c r="F17" s="30">
        <f t="shared" si="0"/>
        <v>64777</v>
      </c>
      <c r="G17" s="28">
        <f t="shared" ref="G17:G27" si="3">C17-C16</f>
        <v>50</v>
      </c>
      <c r="H17" s="29">
        <f t="shared" ref="H17:H27" si="4">F17-F16</f>
        <v>30</v>
      </c>
    </row>
    <row r="18" spans="1:8" x14ac:dyDescent="0.15">
      <c r="A18" s="5"/>
      <c r="B18" s="1" t="s">
        <v>7</v>
      </c>
      <c r="C18" s="29">
        <v>23796</v>
      </c>
      <c r="D18" s="29">
        <v>31145</v>
      </c>
      <c r="E18" s="29">
        <v>33648</v>
      </c>
      <c r="F18" s="30">
        <f t="shared" si="0"/>
        <v>64793</v>
      </c>
      <c r="G18" s="28">
        <f t="shared" si="3"/>
        <v>20</v>
      </c>
      <c r="H18" s="29">
        <f t="shared" si="4"/>
        <v>16</v>
      </c>
    </row>
    <row r="19" spans="1:8" x14ac:dyDescent="0.15">
      <c r="A19" s="5"/>
      <c r="B19" s="1" t="s">
        <v>8</v>
      </c>
      <c r="C19" s="29">
        <v>23802</v>
      </c>
      <c r="D19" s="29">
        <v>31161</v>
      </c>
      <c r="E19" s="29">
        <v>33675</v>
      </c>
      <c r="F19" s="30">
        <f t="shared" si="0"/>
        <v>64836</v>
      </c>
      <c r="G19" s="28">
        <f t="shared" si="3"/>
        <v>6</v>
      </c>
      <c r="H19" s="29">
        <f t="shared" si="4"/>
        <v>43</v>
      </c>
    </row>
    <row r="20" spans="1:8" x14ac:dyDescent="0.15">
      <c r="A20" s="5"/>
      <c r="B20" s="1" t="s">
        <v>9</v>
      </c>
      <c r="C20" s="29">
        <v>23779</v>
      </c>
      <c r="D20" s="29">
        <v>31188</v>
      </c>
      <c r="E20" s="29">
        <v>33654</v>
      </c>
      <c r="F20" s="30">
        <f t="shared" si="0"/>
        <v>64842</v>
      </c>
      <c r="G20" s="28">
        <f t="shared" si="3"/>
        <v>-23</v>
      </c>
      <c r="H20" s="29">
        <f t="shared" si="4"/>
        <v>6</v>
      </c>
    </row>
    <row r="21" spans="1:8" x14ac:dyDescent="0.15">
      <c r="A21" s="5"/>
      <c r="B21" s="1" t="s">
        <v>10</v>
      </c>
      <c r="C21" s="29">
        <v>23825</v>
      </c>
      <c r="D21" s="29">
        <v>31227</v>
      </c>
      <c r="E21" s="29">
        <v>33659</v>
      </c>
      <c r="F21" s="30">
        <f t="shared" si="0"/>
        <v>64886</v>
      </c>
      <c r="G21" s="28">
        <f t="shared" si="3"/>
        <v>46</v>
      </c>
      <c r="H21" s="29">
        <f t="shared" si="4"/>
        <v>44</v>
      </c>
    </row>
    <row r="22" spans="1:8" x14ac:dyDescent="0.15">
      <c r="A22" s="5"/>
      <c r="B22" s="1" t="s">
        <v>11</v>
      </c>
      <c r="C22" s="29">
        <v>23869</v>
      </c>
      <c r="D22" s="29">
        <v>31253</v>
      </c>
      <c r="E22" s="29">
        <v>33649</v>
      </c>
      <c r="F22" s="30">
        <f t="shared" si="0"/>
        <v>64902</v>
      </c>
      <c r="G22" s="28">
        <f t="shared" si="3"/>
        <v>44</v>
      </c>
      <c r="H22" s="29">
        <f t="shared" si="4"/>
        <v>16</v>
      </c>
    </row>
    <row r="23" spans="1:8" x14ac:dyDescent="0.15">
      <c r="A23" s="5"/>
      <c r="B23" s="1" t="s">
        <v>12</v>
      </c>
      <c r="C23" s="29">
        <v>23894</v>
      </c>
      <c r="D23" s="29">
        <v>31292</v>
      </c>
      <c r="E23" s="29">
        <v>33676</v>
      </c>
      <c r="F23" s="30">
        <f t="shared" si="0"/>
        <v>64968</v>
      </c>
      <c r="G23" s="28">
        <f t="shared" si="3"/>
        <v>25</v>
      </c>
      <c r="H23" s="29">
        <f t="shared" si="4"/>
        <v>66</v>
      </c>
    </row>
    <row r="24" spans="1:8" x14ac:dyDescent="0.15">
      <c r="A24" s="5"/>
      <c r="B24" s="1" t="s">
        <v>13</v>
      </c>
      <c r="C24" s="29">
        <v>23895</v>
      </c>
      <c r="D24" s="29">
        <v>31288</v>
      </c>
      <c r="E24" s="29">
        <v>33673</v>
      </c>
      <c r="F24" s="30">
        <f t="shared" si="0"/>
        <v>64961</v>
      </c>
      <c r="G24" s="28">
        <f t="shared" si="3"/>
        <v>1</v>
      </c>
      <c r="H24" s="29">
        <f t="shared" si="4"/>
        <v>-7</v>
      </c>
    </row>
    <row r="25" spans="1:8" x14ac:dyDescent="0.15">
      <c r="A25" s="5"/>
      <c r="B25" s="1" t="s">
        <v>14</v>
      </c>
      <c r="C25" s="29">
        <v>23879</v>
      </c>
      <c r="D25" s="29">
        <v>31248</v>
      </c>
      <c r="E25" s="29">
        <v>33639</v>
      </c>
      <c r="F25" s="30">
        <f t="shared" si="0"/>
        <v>64887</v>
      </c>
      <c r="G25" s="28">
        <f t="shared" si="3"/>
        <v>-16</v>
      </c>
      <c r="H25" s="29">
        <f t="shared" si="4"/>
        <v>-74</v>
      </c>
    </row>
    <row r="26" spans="1:8" x14ac:dyDescent="0.15">
      <c r="A26" s="5"/>
      <c r="B26" s="1" t="s">
        <v>15</v>
      </c>
      <c r="C26" s="29">
        <v>23809</v>
      </c>
      <c r="D26" s="29">
        <v>31198</v>
      </c>
      <c r="E26" s="29">
        <v>33604</v>
      </c>
      <c r="F26" s="30">
        <f t="shared" si="0"/>
        <v>64802</v>
      </c>
      <c r="G26" s="28">
        <f t="shared" si="3"/>
        <v>-70</v>
      </c>
      <c r="H26" s="29">
        <f t="shared" si="4"/>
        <v>-85</v>
      </c>
    </row>
    <row r="27" spans="1:8" x14ac:dyDescent="0.15">
      <c r="A27" s="5"/>
      <c r="B27" s="1" t="s">
        <v>16</v>
      </c>
      <c r="C27" s="29">
        <v>23718</v>
      </c>
      <c r="D27" s="29">
        <v>31043</v>
      </c>
      <c r="E27" s="29">
        <v>33579</v>
      </c>
      <c r="F27" s="30">
        <f t="shared" si="0"/>
        <v>64622</v>
      </c>
      <c r="G27" s="28">
        <f t="shared" si="3"/>
        <v>-91</v>
      </c>
      <c r="H27" s="29">
        <f t="shared" si="4"/>
        <v>-180</v>
      </c>
    </row>
    <row r="28" spans="1:8" ht="14.25" thickBot="1" x14ac:dyDescent="0.2">
      <c r="A28" s="6"/>
      <c r="B28" s="7" t="s">
        <v>17</v>
      </c>
      <c r="C28" s="31">
        <f>C27-C14</f>
        <v>357</v>
      </c>
      <c r="D28" s="31">
        <f>D27-D14</f>
        <v>164</v>
      </c>
      <c r="E28" s="31">
        <f>E27-E14</f>
        <v>111</v>
      </c>
      <c r="F28" s="32">
        <f t="shared" si="0"/>
        <v>275</v>
      </c>
      <c r="G28" s="33"/>
      <c r="H28" s="34"/>
    </row>
    <row r="29" spans="1:8" x14ac:dyDescent="0.15">
      <c r="A29" s="12" t="s">
        <v>28</v>
      </c>
      <c r="B29" s="13" t="s">
        <v>5</v>
      </c>
      <c r="C29" s="35">
        <v>23909</v>
      </c>
      <c r="D29" s="35">
        <v>31139</v>
      </c>
      <c r="E29" s="35">
        <v>33712</v>
      </c>
      <c r="F29" s="36">
        <f t="shared" si="0"/>
        <v>64851</v>
      </c>
      <c r="G29" s="28">
        <f>C29-C27</f>
        <v>191</v>
      </c>
      <c r="H29" s="28">
        <f>F29-F27</f>
        <v>229</v>
      </c>
    </row>
    <row r="30" spans="1:8" x14ac:dyDescent="0.15">
      <c r="A30" s="5"/>
      <c r="B30" s="1" t="s">
        <v>6</v>
      </c>
      <c r="C30" s="29">
        <v>23923</v>
      </c>
      <c r="D30" s="29">
        <v>31152</v>
      </c>
      <c r="E30" s="29">
        <v>33721</v>
      </c>
      <c r="F30" s="30">
        <f t="shared" si="0"/>
        <v>64873</v>
      </c>
      <c r="G30" s="28">
        <f t="shared" ref="G30:G40" si="5">C30-C29</f>
        <v>14</v>
      </c>
      <c r="H30" s="29">
        <f t="shared" ref="H30:H40" si="6">F30-F29</f>
        <v>22</v>
      </c>
    </row>
    <row r="31" spans="1:8" x14ac:dyDescent="0.15">
      <c r="A31" s="5"/>
      <c r="B31" s="1" t="s">
        <v>7</v>
      </c>
      <c r="C31" s="29">
        <v>23964</v>
      </c>
      <c r="D31" s="29">
        <v>31190</v>
      </c>
      <c r="E31" s="29">
        <v>33753</v>
      </c>
      <c r="F31" s="30">
        <f t="shared" si="0"/>
        <v>64943</v>
      </c>
      <c r="G31" s="28">
        <f t="shared" si="5"/>
        <v>41</v>
      </c>
      <c r="H31" s="29">
        <f t="shared" si="6"/>
        <v>70</v>
      </c>
    </row>
    <row r="32" spans="1:8" x14ac:dyDescent="0.15">
      <c r="A32" s="5"/>
      <c r="B32" s="1" t="s">
        <v>8</v>
      </c>
      <c r="C32" s="29">
        <v>23972</v>
      </c>
      <c r="D32" s="29">
        <v>31171</v>
      </c>
      <c r="E32" s="29">
        <v>33730</v>
      </c>
      <c r="F32" s="30">
        <f t="shared" si="0"/>
        <v>64901</v>
      </c>
      <c r="G32" s="28">
        <f t="shared" si="5"/>
        <v>8</v>
      </c>
      <c r="H32" s="29">
        <f t="shared" si="6"/>
        <v>-42</v>
      </c>
    </row>
    <row r="33" spans="1:8" x14ac:dyDescent="0.15">
      <c r="A33" s="5"/>
      <c r="B33" s="1" t="s">
        <v>9</v>
      </c>
      <c r="C33" s="29">
        <v>24007</v>
      </c>
      <c r="D33" s="29">
        <v>31191</v>
      </c>
      <c r="E33" s="29">
        <v>33793</v>
      </c>
      <c r="F33" s="30">
        <f t="shared" si="0"/>
        <v>64984</v>
      </c>
      <c r="G33" s="28">
        <f t="shared" si="5"/>
        <v>35</v>
      </c>
      <c r="H33" s="29">
        <f t="shared" si="6"/>
        <v>83</v>
      </c>
    </row>
    <row r="34" spans="1:8" x14ac:dyDescent="0.15">
      <c r="A34" s="5"/>
      <c r="B34" s="1" t="s">
        <v>10</v>
      </c>
      <c r="C34" s="29">
        <v>24060</v>
      </c>
      <c r="D34" s="29">
        <v>31227</v>
      </c>
      <c r="E34" s="29">
        <v>33814</v>
      </c>
      <c r="F34" s="30">
        <f t="shared" si="0"/>
        <v>65041</v>
      </c>
      <c r="G34" s="28">
        <f t="shared" si="5"/>
        <v>53</v>
      </c>
      <c r="H34" s="29">
        <f t="shared" si="6"/>
        <v>57</v>
      </c>
    </row>
    <row r="35" spans="1:8" x14ac:dyDescent="0.15">
      <c r="A35" s="5"/>
      <c r="B35" s="1" t="s">
        <v>11</v>
      </c>
      <c r="C35" s="29">
        <v>24096</v>
      </c>
      <c r="D35" s="29">
        <v>31225</v>
      </c>
      <c r="E35" s="29">
        <v>33810</v>
      </c>
      <c r="F35" s="30">
        <f t="shared" ref="F35:F54" si="7">D35+E35</f>
        <v>65035</v>
      </c>
      <c r="G35" s="28">
        <f t="shared" si="5"/>
        <v>36</v>
      </c>
      <c r="H35" s="29">
        <f t="shared" si="6"/>
        <v>-6</v>
      </c>
    </row>
    <row r="36" spans="1:8" x14ac:dyDescent="0.15">
      <c r="A36" s="5"/>
      <c r="B36" s="1" t="s">
        <v>12</v>
      </c>
      <c r="C36" s="29">
        <v>24139</v>
      </c>
      <c r="D36" s="29">
        <v>31226</v>
      </c>
      <c r="E36" s="29">
        <v>33862</v>
      </c>
      <c r="F36" s="30">
        <f t="shared" si="7"/>
        <v>65088</v>
      </c>
      <c r="G36" s="28">
        <f t="shared" si="5"/>
        <v>43</v>
      </c>
      <c r="H36" s="29">
        <f t="shared" si="6"/>
        <v>53</v>
      </c>
    </row>
    <row r="37" spans="1:8" x14ac:dyDescent="0.15">
      <c r="A37" s="5"/>
      <c r="B37" s="1" t="s">
        <v>13</v>
      </c>
      <c r="C37" s="29">
        <v>24150</v>
      </c>
      <c r="D37" s="29">
        <v>31226</v>
      </c>
      <c r="E37" s="29">
        <v>33855</v>
      </c>
      <c r="F37" s="30">
        <f t="shared" si="7"/>
        <v>65081</v>
      </c>
      <c r="G37" s="28">
        <f t="shared" si="5"/>
        <v>11</v>
      </c>
      <c r="H37" s="29">
        <f t="shared" si="6"/>
        <v>-7</v>
      </c>
    </row>
    <row r="38" spans="1:8" x14ac:dyDescent="0.15">
      <c r="A38" s="5"/>
      <c r="B38" s="1" t="s">
        <v>14</v>
      </c>
      <c r="C38" s="29">
        <v>24125</v>
      </c>
      <c r="D38" s="29">
        <v>31188</v>
      </c>
      <c r="E38" s="29">
        <v>33844</v>
      </c>
      <c r="F38" s="30">
        <f t="shared" si="7"/>
        <v>65032</v>
      </c>
      <c r="G38" s="28">
        <f t="shared" si="5"/>
        <v>-25</v>
      </c>
      <c r="H38" s="29">
        <f t="shared" si="6"/>
        <v>-49</v>
      </c>
    </row>
    <row r="39" spans="1:8" x14ac:dyDescent="0.15">
      <c r="A39" s="5"/>
      <c r="B39" s="1" t="s">
        <v>15</v>
      </c>
      <c r="C39" s="29">
        <v>24087</v>
      </c>
      <c r="D39" s="29">
        <v>31144</v>
      </c>
      <c r="E39" s="29">
        <v>33807</v>
      </c>
      <c r="F39" s="30">
        <f t="shared" si="7"/>
        <v>64951</v>
      </c>
      <c r="G39" s="28">
        <f t="shared" si="5"/>
        <v>-38</v>
      </c>
      <c r="H39" s="29">
        <f t="shared" si="6"/>
        <v>-81</v>
      </c>
    </row>
    <row r="40" spans="1:8" x14ac:dyDescent="0.15">
      <c r="A40" s="5"/>
      <c r="B40" s="1" t="s">
        <v>16</v>
      </c>
      <c r="C40" s="29">
        <v>24012</v>
      </c>
      <c r="D40" s="29">
        <v>30963</v>
      </c>
      <c r="E40" s="29">
        <v>33711</v>
      </c>
      <c r="F40" s="30">
        <f t="shared" si="7"/>
        <v>64674</v>
      </c>
      <c r="G40" s="28">
        <f t="shared" si="5"/>
        <v>-75</v>
      </c>
      <c r="H40" s="29">
        <f t="shared" si="6"/>
        <v>-277</v>
      </c>
    </row>
    <row r="41" spans="1:8" ht="14.25" thickBot="1" x14ac:dyDescent="0.2">
      <c r="A41" s="6"/>
      <c r="B41" s="7" t="s">
        <v>17</v>
      </c>
      <c r="C41" s="31">
        <f>C40-C27</f>
        <v>294</v>
      </c>
      <c r="D41" s="31">
        <f>D40-D27</f>
        <v>-80</v>
      </c>
      <c r="E41" s="31">
        <f>E40-E27</f>
        <v>132</v>
      </c>
      <c r="F41" s="32">
        <f t="shared" si="7"/>
        <v>52</v>
      </c>
      <c r="G41" s="33"/>
      <c r="H41" s="34"/>
    </row>
    <row r="42" spans="1:8" x14ac:dyDescent="0.15">
      <c r="A42" s="12" t="s">
        <v>29</v>
      </c>
      <c r="B42" s="13" t="s">
        <v>5</v>
      </c>
      <c r="C42" s="35">
        <v>24213</v>
      </c>
      <c r="D42" s="35">
        <v>31072</v>
      </c>
      <c r="E42" s="35">
        <v>33868</v>
      </c>
      <c r="F42" s="36">
        <f t="shared" si="7"/>
        <v>64940</v>
      </c>
      <c r="G42" s="28">
        <f>C42-C40</f>
        <v>201</v>
      </c>
      <c r="H42" s="28">
        <f>F42-F40</f>
        <v>266</v>
      </c>
    </row>
    <row r="43" spans="1:8" x14ac:dyDescent="0.15">
      <c r="A43" s="5"/>
      <c r="B43" s="1" t="s">
        <v>6</v>
      </c>
      <c r="C43" s="29">
        <v>24232</v>
      </c>
      <c r="D43" s="29">
        <v>31066</v>
      </c>
      <c r="E43" s="29">
        <v>33833</v>
      </c>
      <c r="F43" s="30">
        <f t="shared" si="7"/>
        <v>64899</v>
      </c>
      <c r="G43" s="28">
        <f t="shared" ref="G43:G53" si="8">C43-C42</f>
        <v>19</v>
      </c>
      <c r="H43" s="29">
        <f t="shared" ref="H43:H53" si="9">F43-F42</f>
        <v>-41</v>
      </c>
    </row>
    <row r="44" spans="1:8" x14ac:dyDescent="0.15">
      <c r="A44" s="5"/>
      <c r="B44" s="1" t="s">
        <v>7</v>
      </c>
      <c r="C44" s="29">
        <v>24267</v>
      </c>
      <c r="D44" s="29">
        <v>31095</v>
      </c>
      <c r="E44" s="29">
        <v>33843</v>
      </c>
      <c r="F44" s="30">
        <f t="shared" si="7"/>
        <v>64938</v>
      </c>
      <c r="G44" s="28">
        <f t="shared" si="8"/>
        <v>35</v>
      </c>
      <c r="H44" s="29">
        <f t="shared" si="9"/>
        <v>39</v>
      </c>
    </row>
    <row r="45" spans="1:8" x14ac:dyDescent="0.15">
      <c r="A45" s="5"/>
      <c r="B45" s="1" t="s">
        <v>8</v>
      </c>
      <c r="C45" s="29">
        <v>24259</v>
      </c>
      <c r="D45" s="29">
        <v>31097</v>
      </c>
      <c r="E45" s="29">
        <v>33839</v>
      </c>
      <c r="F45" s="30">
        <f t="shared" si="7"/>
        <v>64936</v>
      </c>
      <c r="G45" s="28">
        <f t="shared" si="8"/>
        <v>-8</v>
      </c>
      <c r="H45" s="29">
        <f t="shared" si="9"/>
        <v>-2</v>
      </c>
    </row>
    <row r="46" spans="1:8" x14ac:dyDescent="0.15">
      <c r="A46" s="5"/>
      <c r="B46" s="1" t="s">
        <v>9</v>
      </c>
      <c r="C46" s="29">
        <v>24295</v>
      </c>
      <c r="D46" s="29">
        <v>31140</v>
      </c>
      <c r="E46" s="29">
        <v>33856</v>
      </c>
      <c r="F46" s="30">
        <f t="shared" si="7"/>
        <v>64996</v>
      </c>
      <c r="G46" s="28">
        <f t="shared" si="8"/>
        <v>36</v>
      </c>
      <c r="H46" s="29">
        <f t="shared" si="9"/>
        <v>60</v>
      </c>
    </row>
    <row r="47" spans="1:8" x14ac:dyDescent="0.15">
      <c r="A47" s="5"/>
      <c r="B47" s="1" t="s">
        <v>10</v>
      </c>
      <c r="C47" s="29">
        <v>24332</v>
      </c>
      <c r="D47" s="29">
        <v>31172</v>
      </c>
      <c r="E47" s="29">
        <v>33839</v>
      </c>
      <c r="F47" s="30">
        <f t="shared" si="7"/>
        <v>65011</v>
      </c>
      <c r="G47" s="28">
        <f t="shared" si="8"/>
        <v>37</v>
      </c>
      <c r="H47" s="29">
        <f t="shared" si="9"/>
        <v>15</v>
      </c>
    </row>
    <row r="48" spans="1:8" x14ac:dyDescent="0.15">
      <c r="A48" s="5"/>
      <c r="B48" s="1" t="s">
        <v>11</v>
      </c>
      <c r="C48" s="29">
        <v>24360</v>
      </c>
      <c r="D48" s="29">
        <v>31202</v>
      </c>
      <c r="E48" s="29">
        <v>33858</v>
      </c>
      <c r="F48" s="30">
        <f t="shared" si="7"/>
        <v>65060</v>
      </c>
      <c r="G48" s="28">
        <f t="shared" si="8"/>
        <v>28</v>
      </c>
      <c r="H48" s="29">
        <f t="shared" si="9"/>
        <v>49</v>
      </c>
    </row>
    <row r="49" spans="1:8" x14ac:dyDescent="0.15">
      <c r="A49" s="5"/>
      <c r="B49" s="1" t="s">
        <v>12</v>
      </c>
      <c r="C49" s="29">
        <v>24374</v>
      </c>
      <c r="D49" s="29">
        <v>31242</v>
      </c>
      <c r="E49" s="29">
        <v>33895</v>
      </c>
      <c r="F49" s="30">
        <f t="shared" si="7"/>
        <v>65137</v>
      </c>
      <c r="G49" s="28">
        <f t="shared" si="8"/>
        <v>14</v>
      </c>
      <c r="H49" s="29">
        <f t="shared" si="9"/>
        <v>77</v>
      </c>
    </row>
    <row r="50" spans="1:8" x14ac:dyDescent="0.15">
      <c r="A50" s="5"/>
      <c r="B50" s="1" t="s">
        <v>13</v>
      </c>
      <c r="C50" s="29">
        <v>24388</v>
      </c>
      <c r="D50" s="29">
        <v>31249</v>
      </c>
      <c r="E50" s="29">
        <v>33913</v>
      </c>
      <c r="F50" s="30">
        <f t="shared" si="7"/>
        <v>65162</v>
      </c>
      <c r="G50" s="28">
        <f t="shared" si="8"/>
        <v>14</v>
      </c>
      <c r="H50" s="29">
        <f t="shared" si="9"/>
        <v>25</v>
      </c>
    </row>
    <row r="51" spans="1:8" x14ac:dyDescent="0.15">
      <c r="A51" s="5"/>
      <c r="B51" s="1" t="s">
        <v>14</v>
      </c>
      <c r="C51" s="29">
        <v>24378</v>
      </c>
      <c r="D51" s="29">
        <v>31241</v>
      </c>
      <c r="E51" s="29">
        <v>33887</v>
      </c>
      <c r="F51" s="30">
        <f t="shared" si="7"/>
        <v>65128</v>
      </c>
      <c r="G51" s="28">
        <f t="shared" si="8"/>
        <v>-10</v>
      </c>
      <c r="H51" s="29">
        <f t="shared" si="9"/>
        <v>-34</v>
      </c>
    </row>
    <row r="52" spans="1:8" x14ac:dyDescent="0.15">
      <c r="A52" s="5"/>
      <c r="B52" s="1" t="s">
        <v>15</v>
      </c>
      <c r="C52" s="29">
        <v>24361</v>
      </c>
      <c r="D52" s="29">
        <v>31247</v>
      </c>
      <c r="E52" s="29">
        <v>33903</v>
      </c>
      <c r="F52" s="30">
        <f t="shared" si="7"/>
        <v>65150</v>
      </c>
      <c r="G52" s="28">
        <f t="shared" si="8"/>
        <v>-17</v>
      </c>
      <c r="H52" s="29">
        <f t="shared" si="9"/>
        <v>22</v>
      </c>
    </row>
    <row r="53" spans="1:8" x14ac:dyDescent="0.15">
      <c r="A53" s="5"/>
      <c r="B53" s="1" t="s">
        <v>16</v>
      </c>
      <c r="C53" s="29">
        <v>24239</v>
      </c>
      <c r="D53" s="29">
        <v>31048</v>
      </c>
      <c r="E53" s="29">
        <v>33843</v>
      </c>
      <c r="F53" s="30">
        <f t="shared" si="7"/>
        <v>64891</v>
      </c>
      <c r="G53" s="28">
        <f t="shared" si="8"/>
        <v>-122</v>
      </c>
      <c r="H53" s="29">
        <f t="shared" si="9"/>
        <v>-259</v>
      </c>
    </row>
    <row r="54" spans="1:8" ht="14.25" thickBot="1" x14ac:dyDescent="0.2">
      <c r="A54" s="6"/>
      <c r="B54" s="7" t="s">
        <v>17</v>
      </c>
      <c r="C54" s="31">
        <f>C53-C40</f>
        <v>227</v>
      </c>
      <c r="D54" s="31">
        <f>D53-D40</f>
        <v>85</v>
      </c>
      <c r="E54" s="31">
        <f>E53-E40</f>
        <v>132</v>
      </c>
      <c r="F54" s="32">
        <f t="shared" si="7"/>
        <v>217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30</v>
      </c>
      <c r="B3" s="2" t="s">
        <v>5</v>
      </c>
      <c r="C3" s="26">
        <v>21308</v>
      </c>
      <c r="D3" s="26">
        <v>29817</v>
      </c>
      <c r="E3" s="26">
        <v>31639</v>
      </c>
      <c r="F3" s="27">
        <f t="shared" ref="F3:F34" si="0">D3+E3</f>
        <v>61456</v>
      </c>
      <c r="G3" s="28">
        <f>C3-'H1～4'!C53</f>
        <v>300</v>
      </c>
      <c r="H3" s="29">
        <f>F3-'H1～4'!F53</f>
        <v>342</v>
      </c>
    </row>
    <row r="4" spans="1:8" x14ac:dyDescent="0.15">
      <c r="A4" s="5"/>
      <c r="B4" s="1" t="s">
        <v>6</v>
      </c>
      <c r="C4" s="29">
        <v>21351</v>
      </c>
      <c r="D4" s="29">
        <v>29853</v>
      </c>
      <c r="E4" s="29">
        <v>31671</v>
      </c>
      <c r="F4" s="30">
        <f t="shared" si="0"/>
        <v>61524</v>
      </c>
      <c r="G4" s="28">
        <f t="shared" ref="G4:G14" si="1">C4-C3</f>
        <v>43</v>
      </c>
      <c r="H4" s="29">
        <f t="shared" ref="H4:H14" si="2">F4-F3</f>
        <v>68</v>
      </c>
    </row>
    <row r="5" spans="1:8" x14ac:dyDescent="0.15">
      <c r="A5" s="5"/>
      <c r="B5" s="1" t="s">
        <v>7</v>
      </c>
      <c r="C5" s="29">
        <v>21363</v>
      </c>
      <c r="D5" s="29">
        <v>29820</v>
      </c>
      <c r="E5" s="29">
        <v>31665</v>
      </c>
      <c r="F5" s="30">
        <f t="shared" si="0"/>
        <v>61485</v>
      </c>
      <c r="G5" s="28">
        <f t="shared" si="1"/>
        <v>12</v>
      </c>
      <c r="H5" s="29">
        <f t="shared" si="2"/>
        <v>-39</v>
      </c>
    </row>
    <row r="6" spans="1:8" x14ac:dyDescent="0.15">
      <c r="A6" s="5"/>
      <c r="B6" s="1" t="s">
        <v>8</v>
      </c>
      <c r="C6" s="29">
        <v>21343</v>
      </c>
      <c r="D6" s="29">
        <v>29783</v>
      </c>
      <c r="E6" s="29">
        <v>31648</v>
      </c>
      <c r="F6" s="30">
        <f t="shared" si="0"/>
        <v>61431</v>
      </c>
      <c r="G6" s="28">
        <f t="shared" si="1"/>
        <v>-20</v>
      </c>
      <c r="H6" s="29">
        <f t="shared" si="2"/>
        <v>-54</v>
      </c>
    </row>
    <row r="7" spans="1:8" x14ac:dyDescent="0.15">
      <c r="A7" s="5"/>
      <c r="B7" s="1" t="s">
        <v>9</v>
      </c>
      <c r="C7" s="29">
        <v>21379</v>
      </c>
      <c r="D7" s="29">
        <v>29806</v>
      </c>
      <c r="E7" s="29">
        <v>31722</v>
      </c>
      <c r="F7" s="30">
        <f t="shared" si="0"/>
        <v>61528</v>
      </c>
      <c r="G7" s="28">
        <f t="shared" si="1"/>
        <v>36</v>
      </c>
      <c r="H7" s="29">
        <f t="shared" si="2"/>
        <v>97</v>
      </c>
    </row>
    <row r="8" spans="1:8" x14ac:dyDescent="0.15">
      <c r="A8" s="5"/>
      <c r="B8" s="1" t="s">
        <v>10</v>
      </c>
      <c r="C8" s="29">
        <v>21487</v>
      </c>
      <c r="D8" s="29">
        <v>29920</v>
      </c>
      <c r="E8" s="29">
        <v>31842</v>
      </c>
      <c r="F8" s="30">
        <f t="shared" si="0"/>
        <v>61762</v>
      </c>
      <c r="G8" s="28">
        <f t="shared" si="1"/>
        <v>108</v>
      </c>
      <c r="H8" s="29">
        <f t="shared" si="2"/>
        <v>234</v>
      </c>
    </row>
    <row r="9" spans="1:8" x14ac:dyDescent="0.15">
      <c r="A9" s="5"/>
      <c r="B9" s="1" t="s">
        <v>11</v>
      </c>
      <c r="C9" s="29">
        <v>21585</v>
      </c>
      <c r="D9" s="29">
        <v>30064</v>
      </c>
      <c r="E9" s="29">
        <v>31915</v>
      </c>
      <c r="F9" s="30">
        <f t="shared" si="0"/>
        <v>61979</v>
      </c>
      <c r="G9" s="28">
        <f t="shared" si="1"/>
        <v>98</v>
      </c>
      <c r="H9" s="29">
        <f t="shared" si="2"/>
        <v>217</v>
      </c>
    </row>
    <row r="10" spans="1:8" x14ac:dyDescent="0.15">
      <c r="A10" s="5"/>
      <c r="B10" s="1" t="s">
        <v>12</v>
      </c>
      <c r="C10" s="29">
        <v>21608</v>
      </c>
      <c r="D10" s="29">
        <v>30094</v>
      </c>
      <c r="E10" s="29">
        <v>31946</v>
      </c>
      <c r="F10" s="30">
        <f t="shared" si="0"/>
        <v>62040</v>
      </c>
      <c r="G10" s="28">
        <f t="shared" si="1"/>
        <v>23</v>
      </c>
      <c r="H10" s="29">
        <f t="shared" si="2"/>
        <v>61</v>
      </c>
    </row>
    <row r="11" spans="1:8" x14ac:dyDescent="0.15">
      <c r="A11" s="5"/>
      <c r="B11" s="1" t="s">
        <v>13</v>
      </c>
      <c r="C11" s="29">
        <v>21638</v>
      </c>
      <c r="D11" s="29">
        <v>30116</v>
      </c>
      <c r="E11" s="29">
        <v>31966</v>
      </c>
      <c r="F11" s="30">
        <f t="shared" si="0"/>
        <v>62082</v>
      </c>
      <c r="G11" s="28">
        <f t="shared" si="1"/>
        <v>30</v>
      </c>
      <c r="H11" s="29">
        <f t="shared" si="2"/>
        <v>42</v>
      </c>
    </row>
    <row r="12" spans="1:8" x14ac:dyDescent="0.15">
      <c r="A12" s="5"/>
      <c r="B12" s="1" t="s">
        <v>14</v>
      </c>
      <c r="C12" s="29">
        <v>21681</v>
      </c>
      <c r="D12" s="29">
        <v>30140</v>
      </c>
      <c r="E12" s="29">
        <v>32019</v>
      </c>
      <c r="F12" s="30">
        <f t="shared" si="0"/>
        <v>62159</v>
      </c>
      <c r="G12" s="28">
        <f t="shared" si="1"/>
        <v>43</v>
      </c>
      <c r="H12" s="29">
        <f t="shared" si="2"/>
        <v>77</v>
      </c>
    </row>
    <row r="13" spans="1:8" x14ac:dyDescent="0.15">
      <c r="A13" s="5"/>
      <c r="B13" s="1" t="s">
        <v>15</v>
      </c>
      <c r="C13" s="29">
        <v>21588</v>
      </c>
      <c r="D13" s="29">
        <v>30055</v>
      </c>
      <c r="E13" s="29">
        <v>31999</v>
      </c>
      <c r="F13" s="30">
        <f t="shared" si="0"/>
        <v>62054</v>
      </c>
      <c r="G13" s="28">
        <f t="shared" si="1"/>
        <v>-93</v>
      </c>
      <c r="H13" s="29">
        <f t="shared" si="2"/>
        <v>-105</v>
      </c>
    </row>
    <row r="14" spans="1:8" x14ac:dyDescent="0.15">
      <c r="A14" s="5"/>
      <c r="B14" s="1" t="s">
        <v>16</v>
      </c>
      <c r="C14" s="29">
        <v>21417</v>
      </c>
      <c r="D14" s="29">
        <v>29924</v>
      </c>
      <c r="E14" s="29">
        <v>32026</v>
      </c>
      <c r="F14" s="30">
        <f t="shared" si="0"/>
        <v>61950</v>
      </c>
      <c r="G14" s="28">
        <f t="shared" si="1"/>
        <v>-171</v>
      </c>
      <c r="H14" s="29">
        <f t="shared" si="2"/>
        <v>-104</v>
      </c>
    </row>
    <row r="15" spans="1:8" ht="14.25" thickBot="1" x14ac:dyDescent="0.2">
      <c r="A15" s="6"/>
      <c r="B15" s="7" t="s">
        <v>17</v>
      </c>
      <c r="C15" s="31">
        <f>C14-'H1～4'!C53</f>
        <v>409</v>
      </c>
      <c r="D15" s="31">
        <f>D14-'H1～4'!D53</f>
        <v>259</v>
      </c>
      <c r="E15" s="31">
        <f>E14-'H1～4'!E53</f>
        <v>577</v>
      </c>
      <c r="F15" s="32">
        <f t="shared" si="0"/>
        <v>836</v>
      </c>
      <c r="G15" s="33"/>
      <c r="H15" s="34"/>
    </row>
    <row r="16" spans="1:8" x14ac:dyDescent="0.15">
      <c r="A16" s="12" t="s">
        <v>31</v>
      </c>
      <c r="B16" s="13" t="s">
        <v>5</v>
      </c>
      <c r="C16" s="35">
        <v>21714</v>
      </c>
      <c r="D16" s="35">
        <v>30086</v>
      </c>
      <c r="E16" s="35">
        <v>32287</v>
      </c>
      <c r="F16" s="36">
        <f t="shared" si="0"/>
        <v>62373</v>
      </c>
      <c r="G16" s="28">
        <f>C16-C14</f>
        <v>297</v>
      </c>
      <c r="H16" s="28">
        <f>F16-F14</f>
        <v>423</v>
      </c>
    </row>
    <row r="17" spans="1:8" x14ac:dyDescent="0.15">
      <c r="A17" s="5"/>
      <c r="B17" s="1" t="s">
        <v>6</v>
      </c>
      <c r="C17" s="29">
        <v>21840</v>
      </c>
      <c r="D17" s="29">
        <v>30183</v>
      </c>
      <c r="E17" s="29">
        <v>32364</v>
      </c>
      <c r="F17" s="30">
        <f t="shared" si="0"/>
        <v>62547</v>
      </c>
      <c r="G17" s="28">
        <f t="shared" ref="G17:G27" si="3">C17-C16</f>
        <v>126</v>
      </c>
      <c r="H17" s="29">
        <f t="shared" ref="H17:H27" si="4">F17-F16</f>
        <v>174</v>
      </c>
    </row>
    <row r="18" spans="1:8" x14ac:dyDescent="0.15">
      <c r="A18" s="5"/>
      <c r="B18" s="1" t="s">
        <v>7</v>
      </c>
      <c r="C18" s="29">
        <v>21893</v>
      </c>
      <c r="D18" s="29">
        <v>30240</v>
      </c>
      <c r="E18" s="29">
        <v>32396</v>
      </c>
      <c r="F18" s="30">
        <f t="shared" si="0"/>
        <v>62636</v>
      </c>
      <c r="G18" s="28">
        <f t="shared" si="3"/>
        <v>53</v>
      </c>
      <c r="H18" s="29">
        <f t="shared" si="4"/>
        <v>89</v>
      </c>
    </row>
    <row r="19" spans="1:8" x14ac:dyDescent="0.15">
      <c r="A19" s="5"/>
      <c r="B19" s="1" t="s">
        <v>8</v>
      </c>
      <c r="C19" s="29">
        <v>21896</v>
      </c>
      <c r="D19" s="29">
        <v>30243</v>
      </c>
      <c r="E19" s="29">
        <v>32400</v>
      </c>
      <c r="F19" s="30">
        <f t="shared" si="0"/>
        <v>62643</v>
      </c>
      <c r="G19" s="28">
        <f t="shared" si="3"/>
        <v>3</v>
      </c>
      <c r="H19" s="29">
        <f t="shared" si="4"/>
        <v>7</v>
      </c>
    </row>
    <row r="20" spans="1:8" x14ac:dyDescent="0.15">
      <c r="A20" s="5"/>
      <c r="B20" s="1" t="s">
        <v>9</v>
      </c>
      <c r="C20" s="29">
        <v>21998</v>
      </c>
      <c r="D20" s="29">
        <v>30351</v>
      </c>
      <c r="E20" s="29">
        <v>32513</v>
      </c>
      <c r="F20" s="30">
        <f t="shared" si="0"/>
        <v>62864</v>
      </c>
      <c r="G20" s="28">
        <f t="shared" si="3"/>
        <v>102</v>
      </c>
      <c r="H20" s="29">
        <f t="shared" si="4"/>
        <v>221</v>
      </c>
    </row>
    <row r="21" spans="1:8" x14ac:dyDescent="0.15">
      <c r="A21" s="5"/>
      <c r="B21" s="1" t="s">
        <v>10</v>
      </c>
      <c r="C21" s="29">
        <v>22031</v>
      </c>
      <c r="D21" s="29">
        <v>30353</v>
      </c>
      <c r="E21" s="29">
        <v>32528</v>
      </c>
      <c r="F21" s="30">
        <f t="shared" si="0"/>
        <v>62881</v>
      </c>
      <c r="G21" s="28">
        <f t="shared" si="3"/>
        <v>33</v>
      </c>
      <c r="H21" s="29">
        <f t="shared" si="4"/>
        <v>17</v>
      </c>
    </row>
    <row r="22" spans="1:8" x14ac:dyDescent="0.15">
      <c r="A22" s="5"/>
      <c r="B22" s="1" t="s">
        <v>11</v>
      </c>
      <c r="C22" s="29">
        <v>22089</v>
      </c>
      <c r="D22" s="29">
        <v>30421</v>
      </c>
      <c r="E22" s="29">
        <v>32597</v>
      </c>
      <c r="F22" s="30">
        <f t="shared" si="0"/>
        <v>63018</v>
      </c>
      <c r="G22" s="28">
        <f t="shared" si="3"/>
        <v>58</v>
      </c>
      <c r="H22" s="29">
        <f t="shared" si="4"/>
        <v>137</v>
      </c>
    </row>
    <row r="23" spans="1:8" x14ac:dyDescent="0.15">
      <c r="A23" s="5"/>
      <c r="B23" s="1" t="s">
        <v>12</v>
      </c>
      <c r="C23" s="29">
        <v>22118</v>
      </c>
      <c r="D23" s="29">
        <v>30410</v>
      </c>
      <c r="E23" s="29">
        <v>32615</v>
      </c>
      <c r="F23" s="30">
        <f t="shared" si="0"/>
        <v>63025</v>
      </c>
      <c r="G23" s="28">
        <f t="shared" si="3"/>
        <v>29</v>
      </c>
      <c r="H23" s="29">
        <f t="shared" si="4"/>
        <v>7</v>
      </c>
    </row>
    <row r="24" spans="1:8" x14ac:dyDescent="0.15">
      <c r="A24" s="5"/>
      <c r="B24" s="1" t="s">
        <v>13</v>
      </c>
      <c r="C24" s="29">
        <v>22147</v>
      </c>
      <c r="D24" s="29">
        <v>30453</v>
      </c>
      <c r="E24" s="29">
        <v>32653</v>
      </c>
      <c r="F24" s="30">
        <f t="shared" si="0"/>
        <v>63106</v>
      </c>
      <c r="G24" s="28">
        <f t="shared" si="3"/>
        <v>29</v>
      </c>
      <c r="H24" s="29">
        <f t="shared" si="4"/>
        <v>81</v>
      </c>
    </row>
    <row r="25" spans="1:8" x14ac:dyDescent="0.15">
      <c r="A25" s="5"/>
      <c r="B25" s="1" t="s">
        <v>14</v>
      </c>
      <c r="C25" s="29">
        <v>22148</v>
      </c>
      <c r="D25" s="29">
        <v>30434</v>
      </c>
      <c r="E25" s="29">
        <v>32666</v>
      </c>
      <c r="F25" s="30">
        <f t="shared" si="0"/>
        <v>63100</v>
      </c>
      <c r="G25" s="28">
        <f t="shared" si="3"/>
        <v>1</v>
      </c>
      <c r="H25" s="29">
        <f t="shared" si="4"/>
        <v>-6</v>
      </c>
    </row>
    <row r="26" spans="1:8" x14ac:dyDescent="0.15">
      <c r="A26" s="5"/>
      <c r="B26" s="1" t="s">
        <v>15</v>
      </c>
      <c r="C26" s="29">
        <v>22044</v>
      </c>
      <c r="D26" s="29">
        <v>30327</v>
      </c>
      <c r="E26" s="29">
        <v>32622</v>
      </c>
      <c r="F26" s="30">
        <f t="shared" si="0"/>
        <v>62949</v>
      </c>
      <c r="G26" s="28">
        <f t="shared" si="3"/>
        <v>-104</v>
      </c>
      <c r="H26" s="29">
        <f t="shared" si="4"/>
        <v>-151</v>
      </c>
    </row>
    <row r="27" spans="1:8" x14ac:dyDescent="0.15">
      <c r="A27" s="5"/>
      <c r="B27" s="1" t="s">
        <v>16</v>
      </c>
      <c r="C27" s="29">
        <v>21791</v>
      </c>
      <c r="D27" s="29">
        <v>30043</v>
      </c>
      <c r="E27" s="29">
        <v>32534</v>
      </c>
      <c r="F27" s="30">
        <f t="shared" si="0"/>
        <v>62577</v>
      </c>
      <c r="G27" s="28">
        <f t="shared" si="3"/>
        <v>-253</v>
      </c>
      <c r="H27" s="29">
        <f t="shared" si="4"/>
        <v>-372</v>
      </c>
    </row>
    <row r="28" spans="1:8" ht="14.25" thickBot="1" x14ac:dyDescent="0.2">
      <c r="A28" s="6"/>
      <c r="B28" s="7" t="s">
        <v>17</v>
      </c>
      <c r="C28" s="31">
        <f>C27-C14</f>
        <v>374</v>
      </c>
      <c r="D28" s="31">
        <f>D27-D14</f>
        <v>119</v>
      </c>
      <c r="E28" s="31">
        <f>E27-E14</f>
        <v>508</v>
      </c>
      <c r="F28" s="32">
        <f t="shared" si="0"/>
        <v>627</v>
      </c>
      <c r="G28" s="33"/>
      <c r="H28" s="34"/>
    </row>
    <row r="29" spans="1:8" x14ac:dyDescent="0.15">
      <c r="A29" s="12" t="s">
        <v>32</v>
      </c>
      <c r="B29" s="13" t="s">
        <v>5</v>
      </c>
      <c r="C29" s="35">
        <v>22123</v>
      </c>
      <c r="D29" s="35">
        <v>30197</v>
      </c>
      <c r="E29" s="35">
        <v>32776</v>
      </c>
      <c r="F29" s="36">
        <f t="shared" si="0"/>
        <v>62973</v>
      </c>
      <c r="G29" s="28">
        <f>C29-C27</f>
        <v>332</v>
      </c>
      <c r="H29" s="28">
        <f>F29-F27</f>
        <v>396</v>
      </c>
    </row>
    <row r="30" spans="1:8" x14ac:dyDescent="0.15">
      <c r="A30" s="5"/>
      <c r="B30" s="1" t="s">
        <v>6</v>
      </c>
      <c r="C30" s="29">
        <v>22189</v>
      </c>
      <c r="D30" s="29">
        <v>30213</v>
      </c>
      <c r="E30" s="29">
        <v>32834</v>
      </c>
      <c r="F30" s="30">
        <f t="shared" si="0"/>
        <v>63047</v>
      </c>
      <c r="G30" s="28">
        <f t="shared" ref="G30:G40" si="5">C30-C29</f>
        <v>66</v>
      </c>
      <c r="H30" s="29">
        <f t="shared" ref="H30:H40" si="6">F30-F29</f>
        <v>74</v>
      </c>
    </row>
    <row r="31" spans="1:8" x14ac:dyDescent="0.15">
      <c r="A31" s="5"/>
      <c r="B31" s="1" t="s">
        <v>7</v>
      </c>
      <c r="C31" s="29">
        <v>22249</v>
      </c>
      <c r="D31" s="29">
        <v>30254</v>
      </c>
      <c r="E31" s="29">
        <v>32858</v>
      </c>
      <c r="F31" s="30">
        <f t="shared" si="0"/>
        <v>63112</v>
      </c>
      <c r="G31" s="28">
        <f t="shared" si="5"/>
        <v>60</v>
      </c>
      <c r="H31" s="29">
        <f t="shared" si="6"/>
        <v>65</v>
      </c>
    </row>
    <row r="32" spans="1:8" x14ac:dyDescent="0.15">
      <c r="A32" s="5"/>
      <c r="B32" s="1" t="s">
        <v>8</v>
      </c>
      <c r="C32" s="29">
        <v>22301</v>
      </c>
      <c r="D32" s="29">
        <v>30302</v>
      </c>
      <c r="E32" s="29">
        <v>32871</v>
      </c>
      <c r="F32" s="30">
        <f t="shared" si="0"/>
        <v>63173</v>
      </c>
      <c r="G32" s="28">
        <f t="shared" si="5"/>
        <v>52</v>
      </c>
      <c r="H32" s="29">
        <f t="shared" si="6"/>
        <v>61</v>
      </c>
    </row>
    <row r="33" spans="1:8" x14ac:dyDescent="0.15">
      <c r="A33" s="5"/>
      <c r="B33" s="1" t="s">
        <v>9</v>
      </c>
      <c r="C33" s="29">
        <v>22357</v>
      </c>
      <c r="D33" s="29">
        <v>30382</v>
      </c>
      <c r="E33" s="29">
        <v>32919</v>
      </c>
      <c r="F33" s="30">
        <f t="shared" si="0"/>
        <v>63301</v>
      </c>
      <c r="G33" s="28">
        <f t="shared" si="5"/>
        <v>56</v>
      </c>
      <c r="H33" s="29">
        <f t="shared" si="6"/>
        <v>128</v>
      </c>
    </row>
    <row r="34" spans="1:8" x14ac:dyDescent="0.15">
      <c r="A34" s="5"/>
      <c r="B34" s="1" t="s">
        <v>10</v>
      </c>
      <c r="C34" s="29">
        <v>22415</v>
      </c>
      <c r="D34" s="29">
        <v>30419</v>
      </c>
      <c r="E34" s="29">
        <v>32931</v>
      </c>
      <c r="F34" s="30">
        <f t="shared" si="0"/>
        <v>63350</v>
      </c>
      <c r="G34" s="28">
        <f t="shared" si="5"/>
        <v>58</v>
      </c>
      <c r="H34" s="29">
        <f t="shared" si="6"/>
        <v>49</v>
      </c>
    </row>
    <row r="35" spans="1:8" x14ac:dyDescent="0.15">
      <c r="A35" s="5"/>
      <c r="B35" s="1" t="s">
        <v>11</v>
      </c>
      <c r="C35" s="29">
        <v>22440</v>
      </c>
      <c r="D35" s="29">
        <v>30447</v>
      </c>
      <c r="E35" s="29">
        <v>32936</v>
      </c>
      <c r="F35" s="30">
        <f t="shared" ref="F35:F54" si="7">D35+E35</f>
        <v>63383</v>
      </c>
      <c r="G35" s="28">
        <f t="shared" si="5"/>
        <v>25</v>
      </c>
      <c r="H35" s="29">
        <f t="shared" si="6"/>
        <v>33</v>
      </c>
    </row>
    <row r="36" spans="1:8" x14ac:dyDescent="0.15">
      <c r="A36" s="5"/>
      <c r="B36" s="1" t="s">
        <v>12</v>
      </c>
      <c r="C36" s="29">
        <v>22496</v>
      </c>
      <c r="D36" s="29">
        <v>30476</v>
      </c>
      <c r="E36" s="29">
        <v>32990</v>
      </c>
      <c r="F36" s="30">
        <f t="shared" si="7"/>
        <v>63466</v>
      </c>
      <c r="G36" s="28">
        <f t="shared" si="5"/>
        <v>56</v>
      </c>
      <c r="H36" s="29">
        <f t="shared" si="6"/>
        <v>83</v>
      </c>
    </row>
    <row r="37" spans="1:8" x14ac:dyDescent="0.15">
      <c r="A37" s="5"/>
      <c r="B37" s="1" t="s">
        <v>13</v>
      </c>
      <c r="C37" s="29">
        <v>22531</v>
      </c>
      <c r="D37" s="29">
        <v>30535</v>
      </c>
      <c r="E37" s="29">
        <v>33068</v>
      </c>
      <c r="F37" s="30">
        <f t="shared" si="7"/>
        <v>63603</v>
      </c>
      <c r="G37" s="28">
        <f t="shared" si="5"/>
        <v>35</v>
      </c>
      <c r="H37" s="29">
        <f t="shared" si="6"/>
        <v>137</v>
      </c>
    </row>
    <row r="38" spans="1:8" x14ac:dyDescent="0.15">
      <c r="A38" s="5"/>
      <c r="B38" s="1" t="s">
        <v>14</v>
      </c>
      <c r="C38" s="29">
        <v>22566</v>
      </c>
      <c r="D38" s="29">
        <v>30577</v>
      </c>
      <c r="E38" s="29">
        <v>33088</v>
      </c>
      <c r="F38" s="30">
        <f t="shared" si="7"/>
        <v>63665</v>
      </c>
      <c r="G38" s="28">
        <f t="shared" si="5"/>
        <v>35</v>
      </c>
      <c r="H38" s="29">
        <f t="shared" si="6"/>
        <v>62</v>
      </c>
    </row>
    <row r="39" spans="1:8" x14ac:dyDescent="0.15">
      <c r="A39" s="5"/>
      <c r="B39" s="1" t="s">
        <v>15</v>
      </c>
      <c r="C39" s="29">
        <v>22540</v>
      </c>
      <c r="D39" s="29">
        <v>30591</v>
      </c>
      <c r="E39" s="29">
        <v>33062</v>
      </c>
      <c r="F39" s="30">
        <f t="shared" si="7"/>
        <v>63653</v>
      </c>
      <c r="G39" s="28">
        <f t="shared" si="5"/>
        <v>-26</v>
      </c>
      <c r="H39" s="29">
        <f t="shared" si="6"/>
        <v>-12</v>
      </c>
    </row>
    <row r="40" spans="1:8" x14ac:dyDescent="0.15">
      <c r="A40" s="5"/>
      <c r="B40" s="1" t="s">
        <v>16</v>
      </c>
      <c r="C40" s="29">
        <v>22360</v>
      </c>
      <c r="D40" s="29">
        <v>30370</v>
      </c>
      <c r="E40" s="29">
        <v>32873</v>
      </c>
      <c r="F40" s="30">
        <f t="shared" si="7"/>
        <v>63243</v>
      </c>
      <c r="G40" s="28">
        <f t="shared" si="5"/>
        <v>-180</v>
      </c>
      <c r="H40" s="29">
        <f t="shared" si="6"/>
        <v>-410</v>
      </c>
    </row>
    <row r="41" spans="1:8" ht="14.25" thickBot="1" x14ac:dyDescent="0.2">
      <c r="A41" s="6"/>
      <c r="B41" s="7" t="s">
        <v>17</v>
      </c>
      <c r="C41" s="31">
        <f>C40-C27</f>
        <v>569</v>
      </c>
      <c r="D41" s="31">
        <f>D40-D27</f>
        <v>327</v>
      </c>
      <c r="E41" s="31">
        <f>E40-E27</f>
        <v>339</v>
      </c>
      <c r="F41" s="32">
        <f t="shared" si="7"/>
        <v>666</v>
      </c>
      <c r="G41" s="33"/>
      <c r="H41" s="34"/>
    </row>
    <row r="42" spans="1:8" x14ac:dyDescent="0.15">
      <c r="A42" s="12" t="s">
        <v>33</v>
      </c>
      <c r="B42" s="13" t="s">
        <v>5</v>
      </c>
      <c r="C42" s="35">
        <v>22712</v>
      </c>
      <c r="D42" s="35">
        <v>30612</v>
      </c>
      <c r="E42" s="35">
        <v>33113</v>
      </c>
      <c r="F42" s="36">
        <f t="shared" si="7"/>
        <v>63725</v>
      </c>
      <c r="G42" s="28">
        <f>C42-C40</f>
        <v>352</v>
      </c>
      <c r="H42" s="28">
        <f>F42-F40</f>
        <v>482</v>
      </c>
    </row>
    <row r="43" spans="1:8" x14ac:dyDescent="0.15">
      <c r="A43" s="5"/>
      <c r="B43" s="1" t="s">
        <v>6</v>
      </c>
      <c r="C43" s="29">
        <v>22815</v>
      </c>
      <c r="D43" s="29">
        <v>30704</v>
      </c>
      <c r="E43" s="29">
        <v>33189</v>
      </c>
      <c r="F43" s="30">
        <f t="shared" si="7"/>
        <v>63893</v>
      </c>
      <c r="G43" s="28">
        <f t="shared" ref="G43:G53" si="8">C43-C42</f>
        <v>103</v>
      </c>
      <c r="H43" s="29">
        <f t="shared" ref="H43:H53" si="9">F43-F42</f>
        <v>168</v>
      </c>
    </row>
    <row r="44" spans="1:8" x14ac:dyDescent="0.15">
      <c r="A44" s="5"/>
      <c r="B44" s="1" t="s">
        <v>7</v>
      </c>
      <c r="C44" s="29">
        <v>22884</v>
      </c>
      <c r="D44" s="29">
        <v>30763</v>
      </c>
      <c r="E44" s="29">
        <v>33225</v>
      </c>
      <c r="F44" s="30">
        <f t="shared" si="7"/>
        <v>63988</v>
      </c>
      <c r="G44" s="28">
        <f t="shared" si="8"/>
        <v>69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22858</v>
      </c>
      <c r="D45" s="29">
        <v>30703</v>
      </c>
      <c r="E45" s="29">
        <v>33167</v>
      </c>
      <c r="F45" s="30">
        <f t="shared" si="7"/>
        <v>63870</v>
      </c>
      <c r="G45" s="28">
        <f t="shared" si="8"/>
        <v>-26</v>
      </c>
      <c r="H45" s="29">
        <f t="shared" si="9"/>
        <v>-118</v>
      </c>
    </row>
    <row r="46" spans="1:8" x14ac:dyDescent="0.15">
      <c r="A46" s="5"/>
      <c r="B46" s="1" t="s">
        <v>9</v>
      </c>
      <c r="C46" s="29">
        <v>22874</v>
      </c>
      <c r="D46" s="29">
        <v>30695</v>
      </c>
      <c r="E46" s="29">
        <v>33177</v>
      </c>
      <c r="F46" s="30">
        <f t="shared" si="7"/>
        <v>63872</v>
      </c>
      <c r="G46" s="28">
        <f t="shared" si="8"/>
        <v>16</v>
      </c>
      <c r="H46" s="29">
        <f t="shared" si="9"/>
        <v>2</v>
      </c>
    </row>
    <row r="47" spans="1:8" x14ac:dyDescent="0.15">
      <c r="A47" s="5"/>
      <c r="B47" s="1" t="s">
        <v>10</v>
      </c>
      <c r="C47" s="29">
        <v>22929</v>
      </c>
      <c r="D47" s="29">
        <v>30728</v>
      </c>
      <c r="E47" s="29">
        <v>33202</v>
      </c>
      <c r="F47" s="30">
        <f t="shared" si="7"/>
        <v>63930</v>
      </c>
      <c r="G47" s="28">
        <f t="shared" si="8"/>
        <v>55</v>
      </c>
      <c r="H47" s="29">
        <f t="shared" si="9"/>
        <v>58</v>
      </c>
    </row>
    <row r="48" spans="1:8" x14ac:dyDescent="0.15">
      <c r="A48" s="5"/>
      <c r="B48" s="1" t="s">
        <v>11</v>
      </c>
      <c r="C48" s="29">
        <v>22935</v>
      </c>
      <c r="D48" s="29">
        <v>30702</v>
      </c>
      <c r="E48" s="29">
        <v>33202</v>
      </c>
      <c r="F48" s="30">
        <f t="shared" si="7"/>
        <v>63904</v>
      </c>
      <c r="G48" s="28">
        <f t="shared" si="8"/>
        <v>6</v>
      </c>
      <c r="H48" s="29">
        <f t="shared" si="9"/>
        <v>-26</v>
      </c>
    </row>
    <row r="49" spans="1:8" x14ac:dyDescent="0.15">
      <c r="A49" s="5"/>
      <c r="B49" s="1" t="s">
        <v>12</v>
      </c>
      <c r="C49" s="29">
        <v>22949</v>
      </c>
      <c r="D49" s="29">
        <v>30694</v>
      </c>
      <c r="E49" s="29">
        <v>33208</v>
      </c>
      <c r="F49" s="30">
        <f t="shared" si="7"/>
        <v>63902</v>
      </c>
      <c r="G49" s="28">
        <f t="shared" si="8"/>
        <v>14</v>
      </c>
      <c r="H49" s="29">
        <f t="shared" si="9"/>
        <v>-2</v>
      </c>
    </row>
    <row r="50" spans="1:8" x14ac:dyDescent="0.15">
      <c r="A50" s="5"/>
      <c r="B50" s="1" t="s">
        <v>13</v>
      </c>
      <c r="C50" s="29">
        <v>22945</v>
      </c>
      <c r="D50" s="29">
        <v>30690</v>
      </c>
      <c r="E50" s="29">
        <v>33209</v>
      </c>
      <c r="F50" s="30">
        <f t="shared" si="7"/>
        <v>63899</v>
      </c>
      <c r="G50" s="28">
        <f t="shared" si="8"/>
        <v>-4</v>
      </c>
      <c r="H50" s="29">
        <f t="shared" si="9"/>
        <v>-3</v>
      </c>
    </row>
    <row r="51" spans="1:8" x14ac:dyDescent="0.15">
      <c r="A51" s="5"/>
      <c r="B51" s="1" t="s">
        <v>14</v>
      </c>
      <c r="C51" s="29">
        <v>22948</v>
      </c>
      <c r="D51" s="29">
        <v>30679</v>
      </c>
      <c r="E51" s="29">
        <v>33190</v>
      </c>
      <c r="F51" s="30">
        <f t="shared" si="7"/>
        <v>63869</v>
      </c>
      <c r="G51" s="28">
        <f t="shared" si="8"/>
        <v>3</v>
      </c>
      <c r="H51" s="29">
        <f t="shared" si="9"/>
        <v>-30</v>
      </c>
    </row>
    <row r="52" spans="1:8" x14ac:dyDescent="0.15">
      <c r="A52" s="5"/>
      <c r="B52" s="1" t="s">
        <v>15</v>
      </c>
      <c r="C52" s="29">
        <v>22953</v>
      </c>
      <c r="D52" s="29">
        <v>30674</v>
      </c>
      <c r="E52" s="29">
        <v>33193</v>
      </c>
      <c r="F52" s="30">
        <f t="shared" si="7"/>
        <v>63867</v>
      </c>
      <c r="G52" s="28">
        <f t="shared" si="8"/>
        <v>5</v>
      </c>
      <c r="H52" s="29">
        <f t="shared" si="9"/>
        <v>-2</v>
      </c>
    </row>
    <row r="53" spans="1:8" x14ac:dyDescent="0.15">
      <c r="A53" s="5"/>
      <c r="B53" s="1" t="s">
        <v>16</v>
      </c>
      <c r="C53" s="29">
        <v>22857</v>
      </c>
      <c r="D53" s="29">
        <v>30592</v>
      </c>
      <c r="E53" s="29">
        <v>33129</v>
      </c>
      <c r="F53" s="30">
        <f t="shared" si="7"/>
        <v>63721</v>
      </c>
      <c r="G53" s="28">
        <f t="shared" si="8"/>
        <v>-96</v>
      </c>
      <c r="H53" s="29">
        <f t="shared" si="9"/>
        <v>-146</v>
      </c>
    </row>
    <row r="54" spans="1:8" ht="14.25" thickBot="1" x14ac:dyDescent="0.2">
      <c r="A54" s="6"/>
      <c r="B54" s="7" t="s">
        <v>17</v>
      </c>
      <c r="C54" s="31">
        <f>C53-C40</f>
        <v>497</v>
      </c>
      <c r="D54" s="31">
        <f>D53-D40</f>
        <v>222</v>
      </c>
      <c r="E54" s="31">
        <f>E53-E40</f>
        <v>256</v>
      </c>
      <c r="F54" s="32">
        <f t="shared" si="7"/>
        <v>478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R7～10</vt:lpstr>
      <vt:lpstr>R3～6</vt:lpstr>
      <vt:lpstr>H29～R2</vt:lpstr>
      <vt:lpstr>H25～28</vt:lpstr>
      <vt:lpstr>H21～24</vt:lpstr>
      <vt:lpstr>H17～20</vt:lpstr>
      <vt:lpstr>H13～16</vt:lpstr>
      <vt:lpstr>H9～12</vt:lpstr>
      <vt:lpstr>H5～8</vt:lpstr>
      <vt:lpstr>H1～4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np02008</dc:creator>
  <cp:lastModifiedBy>出来　亮真</cp:lastModifiedBy>
  <cp:lastPrinted>2026-04-01T00:13:48Z</cp:lastPrinted>
  <dcterms:created xsi:type="dcterms:W3CDTF">2003-01-17T00:22:25Z</dcterms:created>
  <dcterms:modified xsi:type="dcterms:W3CDTF">2026-04-01T00:19:17Z</dcterms:modified>
</cp:coreProperties>
</file>