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z-share1\dshare$\043 上下水道課\01 経営管理\301 文書\402 庁舎外文書\25507 庁舎外文書\福岡県企画・地域振興部市町村振興局行財政支援課\260120_Fw： ★【2／2(月)17時〆】公営企業に係る経営比較分析表（令和６年度決算）の分析等について\下水【経営比較分析表】2024_402214_46_1718\【経営比較分析表】2024_402214_46_1718\"/>
    </mc:Choice>
  </mc:AlternateContent>
  <workbookProtection workbookAlgorithmName="SHA-512" workbookHashValue="wXEqP0k0IlhiGy8P/Y0qs0HM700+ZmF+F6whX88yjihtJPZlvZ/C/2yxUKwaIS2m9XnMTx5Xm9tLSFXtPEswXA==" workbookSaltValue="ftunXt5vsTtQ4HbBKp3r1g==" workbookSpinCount="100000" lockStructure="1"/>
  <bookViews>
    <workbookView xWindow="0" yWindow="0" windowWidth="19365" windowHeight="1065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G85" i="4"/>
  <c r="F85" i="4"/>
  <c r="E85" i="4"/>
  <c r="AT10" i="4"/>
  <c r="AL10" i="4"/>
  <c r="I10" i="4"/>
  <c r="AL8" i="4"/>
  <c r="P8" i="4"/>
  <c r="I8" i="4"/>
</calcChain>
</file>

<file path=xl/sharedStrings.xml><?xml version="1.0" encoding="utf-8"?>
<sst xmlns="http://schemas.openxmlformats.org/spreadsheetml/2006/main" count="236" uniqueCount="114">
  <si>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</si>
  <si>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</si>
  <si>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</si>
  <si>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</si>
  <si>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</si>
  <si>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</si>
  <si>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</si>
  <si>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</si>
  <si>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</si>
  <si>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</si>
  <si>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</si>
  <si>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</si>
  <si>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</si>
  <si>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</si>
  <si>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</si>
  <si>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</si>
  <si>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</si>
  <si>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</si>
  <si>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</si>
  <si>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</si>
  <si>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</si>
  <si>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</si>
  <si>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</si>
  <si>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</si>
  <si>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</si>
  <si>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</si>
  <si>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</si>
  <si>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</si>
  <si>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</si>
  <si>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</si>
  <si>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</si>
  <si>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</si>
  <si>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</si>
  <si>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</si>
  <si>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</si>
  <si>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</si>
  <si>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</si>
  <si>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</si>
  <si>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</si>
  <si>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</si>
  <si>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</si>
  <si>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</si>
  <si>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</si>
  <si>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</si>
  <si>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</si>
  <si>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</si>
  <si>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</si>
  <si>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</si>
  <si>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</si>
  <si>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</si>
  <si>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</si>
  <si>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</si>
  <si>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</si>
  <si>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</si>
  <si>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</si>
  <si>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</si>
  <si>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</si>
  <si>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</si>
  <si>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</si>
  <si>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</si>
  <si>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</si>
  <si>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</si>
  <si>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</si>
  <si>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</si>
  <si>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</si>
  <si>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</si>
  <si>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</si>
  <si>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</si>
  <si>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</si>
  <si>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</si>
  <si>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</si>
  <si>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</si>
  <si>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</si>
  <si>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</si>
  <si>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</si>
  <si>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</si>
  <si>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</si>
  <si>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</si>
  <si>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</si>
  <si>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</si>
  <si>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</si>
  <si>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</si>
  <si>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</si>
  <si>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</si>
  <si>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</si>
  <si>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</si>
  <si>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</si>
  <si>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</si>
  <si>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</si>
  <si>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</si>
  <si>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</si>
  <si>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</si>
  <si>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</si>
  <si>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</si>
  <si>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</si>
  <si>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福岡県　太宰府市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</si>
  <si>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</si>
  <si>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</si>
  <si>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</si>
  <si>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</si>
  <si>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</si>
  <si>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</si>
  <si>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</si>
  <si>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</si>
  <si>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</si>
  <si>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</si>
  <si>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</si>
  <si>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</si>
  <si>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</si>
  <si>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</si>
  <si>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</si>
  <si>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供用開始から年数が経っていないこともあり、法定耐用年数を経過した管路がないため、更新投資等は行っていません。</t>
    <phoneticPr fontId="4"/>
  </si>
  <si>
    <t>　経常収支比率は100％以上を維持しており、経営状態は健全といえます。
　流動比率については、100％を下回っていますが、これは1年以内に償還する企業債が流動負債に含まれたためです。償還の原資は使用料収入や一般会計繰入金等により得ることが予定されているため、支払能力は確保されています。
　水洗化率は、加入促進工事を行い、水洗便所設置済み人口が増加したため、ほぼ平均値となっています。今後も、環境保全や使用料収入の確保のために当該指標の向上を図っていきます。</t>
    <rPh sb="181" eb="184">
      <t>ヘイキンチ</t>
    </rPh>
    <phoneticPr fontId="4"/>
  </si>
  <si>
    <t>　本市では公共下水道と特定環境保全公共下水道事業を含む下水道事業として経営を行っています。
　また、流域下水道に接続しているため、流域下水道の負担金単価が増加した場合、経営に大きな影響を及ぼします。そのため、今後も引き続き、流域下水道の効率的な運用と経費削減に努めていきます。さらに、一般会計と協議のうえ、繰入基準に基づいた一般会計繰入金を確保し、健全経営を維持していき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</si>
</sst>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C3D-45A8-9D94-C44DB755988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quot;-&quot;">
                  <c:v>0.02</c:v>
                </c:pt>
                <c:pt idx="1">
                  <c:v>0</c:v>
                </c:pt>
                <c:pt idx="2">
                  <c:v>0</c:v>
                </c:pt>
                <c:pt idx="3" formatCode="#,##0.00;&quot;△&quot;#,##0.00;&quot;-&quot;">
                  <c:v>0.08</c:v>
                </c:pt>
                <c:pt idx="4" formatCode="#,##0.00;&quot;△&quot;#,##0.00;&quot;-&quot;">
                  <c:v>0.05</c:v>
                </c:pt>
              </c:numCache>
            </c:numRef>
          </c:val>
          <c:smooth val="0"/>
          <c:extLst>
            <c:ext xmlns:c16="http://schemas.microsoft.com/office/drawing/2014/chart" uri="{C3380CC4-5D6E-409C-BE32-E72D297353CC}">
              <c16:uniqueId val="{00000001-FC3D-45A8-9D94-C44DB755988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E31-4E83-A2AE-E9E39CEDEC4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36.71</c:v>
                </c:pt>
                <c:pt idx="1">
                  <c:v>33.799999999999997</c:v>
                </c:pt>
                <c:pt idx="2">
                  <c:v>32.380000000000003</c:v>
                </c:pt>
                <c:pt idx="3">
                  <c:v>36.03</c:v>
                </c:pt>
                <c:pt idx="4">
                  <c:v>42.15</c:v>
                </c:pt>
              </c:numCache>
            </c:numRef>
          </c:val>
          <c:smooth val="0"/>
          <c:extLst>
            <c:ext xmlns:c16="http://schemas.microsoft.com/office/drawing/2014/chart" uri="{C3380CC4-5D6E-409C-BE32-E72D297353CC}">
              <c16:uniqueId val="{00000001-8E31-4E83-A2AE-E9E39CEDEC4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76.08</c:v>
                </c:pt>
                <c:pt idx="1">
                  <c:v>77.63</c:v>
                </c:pt>
                <c:pt idx="2">
                  <c:v>78.650000000000006</c:v>
                </c:pt>
                <c:pt idx="3">
                  <c:v>82.64</c:v>
                </c:pt>
                <c:pt idx="4">
                  <c:v>83.33</c:v>
                </c:pt>
              </c:numCache>
            </c:numRef>
          </c:val>
          <c:extLst>
            <c:ext xmlns:c16="http://schemas.microsoft.com/office/drawing/2014/chart" uri="{C3380CC4-5D6E-409C-BE32-E72D297353CC}">
              <c16:uniqueId val="{00000000-A90D-4FE5-842D-4E2E786FDBA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70.05</c:v>
                </c:pt>
                <c:pt idx="1">
                  <c:v>67.09</c:v>
                </c:pt>
                <c:pt idx="2">
                  <c:v>67.31</c:v>
                </c:pt>
                <c:pt idx="3">
                  <c:v>63.97</c:v>
                </c:pt>
                <c:pt idx="4">
                  <c:v>84.21</c:v>
                </c:pt>
              </c:numCache>
            </c:numRef>
          </c:val>
          <c:smooth val="0"/>
          <c:extLst>
            <c:ext xmlns:c16="http://schemas.microsoft.com/office/drawing/2014/chart" uri="{C3380CC4-5D6E-409C-BE32-E72D297353CC}">
              <c16:uniqueId val="{00000001-A90D-4FE5-842D-4E2E786FDBA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110.8</c:v>
                </c:pt>
                <c:pt idx="1">
                  <c:v>113.22</c:v>
                </c:pt>
                <c:pt idx="2">
                  <c:v>105.26</c:v>
                </c:pt>
                <c:pt idx="3">
                  <c:v>113.92</c:v>
                </c:pt>
                <c:pt idx="4">
                  <c:v>119.79</c:v>
                </c:pt>
              </c:numCache>
            </c:numRef>
          </c:val>
          <c:extLst>
            <c:ext xmlns:c16="http://schemas.microsoft.com/office/drawing/2014/chart" uri="{C3380CC4-5D6E-409C-BE32-E72D297353CC}">
              <c16:uniqueId val="{00000000-387A-4DD2-8E6D-28DF204143A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100.3</c:v>
                </c:pt>
                <c:pt idx="1">
                  <c:v>99.59</c:v>
                </c:pt>
                <c:pt idx="2">
                  <c:v>95.51</c:v>
                </c:pt>
                <c:pt idx="3">
                  <c:v>98.85</c:v>
                </c:pt>
                <c:pt idx="4">
                  <c:v>106.38</c:v>
                </c:pt>
              </c:numCache>
            </c:numRef>
          </c:val>
          <c:smooth val="0"/>
          <c:extLst>
            <c:ext xmlns:c16="http://schemas.microsoft.com/office/drawing/2014/chart" uri="{C3380CC4-5D6E-409C-BE32-E72D297353CC}">
              <c16:uniqueId val="{00000001-387A-4DD2-8E6D-28DF204143A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15.3</c:v>
                </c:pt>
                <c:pt idx="1">
                  <c:v>17.420000000000002</c:v>
                </c:pt>
                <c:pt idx="2">
                  <c:v>19.57</c:v>
                </c:pt>
                <c:pt idx="3">
                  <c:v>21.72</c:v>
                </c:pt>
                <c:pt idx="4">
                  <c:v>23.9</c:v>
                </c:pt>
              </c:numCache>
            </c:numRef>
          </c:val>
          <c:extLst>
            <c:ext xmlns:c16="http://schemas.microsoft.com/office/drawing/2014/chart" uri="{C3380CC4-5D6E-409C-BE32-E72D297353CC}">
              <c16:uniqueId val="{00000000-F730-4F91-904B-E3C1043F021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15.82</c:v>
                </c:pt>
                <c:pt idx="1">
                  <c:v>18.97</c:v>
                </c:pt>
                <c:pt idx="2">
                  <c:v>21.72</c:v>
                </c:pt>
                <c:pt idx="3">
                  <c:v>19.75</c:v>
                </c:pt>
                <c:pt idx="4">
                  <c:v>27.46</c:v>
                </c:pt>
              </c:numCache>
            </c:numRef>
          </c:val>
          <c:smooth val="0"/>
          <c:extLst>
            <c:ext xmlns:c16="http://schemas.microsoft.com/office/drawing/2014/chart" uri="{C3380CC4-5D6E-409C-BE32-E72D297353CC}">
              <c16:uniqueId val="{00000001-F730-4F91-904B-E3C1043F021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19D-497D-9454-249D4898CC5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0.02</c:v>
                </c:pt>
              </c:numCache>
            </c:numRef>
          </c:val>
          <c:smooth val="0"/>
          <c:extLst>
            <c:ext xmlns:c16="http://schemas.microsoft.com/office/drawing/2014/chart" uri="{C3380CC4-5D6E-409C-BE32-E72D297353CC}">
              <c16:uniqueId val="{00000001-C19D-497D-9454-249D4898CC5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900-4D99-8FFE-03A028D826A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254.91</c:v>
                </c:pt>
                <c:pt idx="1">
                  <c:v>366.52</c:v>
                </c:pt>
                <c:pt idx="2">
                  <c:v>393.98</c:v>
                </c:pt>
                <c:pt idx="3">
                  <c:v>313.61</c:v>
                </c:pt>
                <c:pt idx="4">
                  <c:v>70.63</c:v>
                </c:pt>
              </c:numCache>
            </c:numRef>
          </c:val>
          <c:smooth val="0"/>
          <c:extLst>
            <c:ext xmlns:c16="http://schemas.microsoft.com/office/drawing/2014/chart" uri="{C3380CC4-5D6E-409C-BE32-E72D297353CC}">
              <c16:uniqueId val="{00000001-8900-4D99-8FFE-03A028D826A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46.71</c:v>
                </c:pt>
                <c:pt idx="1">
                  <c:v>34.1</c:v>
                </c:pt>
                <c:pt idx="2">
                  <c:v>34.200000000000003</c:v>
                </c:pt>
                <c:pt idx="3">
                  <c:v>38.049999999999997</c:v>
                </c:pt>
                <c:pt idx="4">
                  <c:v>64.19</c:v>
                </c:pt>
              </c:numCache>
            </c:numRef>
          </c:val>
          <c:extLst>
            <c:ext xmlns:c16="http://schemas.microsoft.com/office/drawing/2014/chart" uri="{C3380CC4-5D6E-409C-BE32-E72D297353CC}">
              <c16:uniqueId val="{00000000-6E77-4846-964D-F5DFA9FC0FC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64.17</c:v>
                </c:pt>
                <c:pt idx="1">
                  <c:v>89.11</c:v>
                </c:pt>
                <c:pt idx="2">
                  <c:v>82.97</c:v>
                </c:pt>
                <c:pt idx="3">
                  <c:v>113.15</c:v>
                </c:pt>
                <c:pt idx="4">
                  <c:v>53.28</c:v>
                </c:pt>
              </c:numCache>
            </c:numRef>
          </c:val>
          <c:smooth val="0"/>
          <c:extLst>
            <c:ext xmlns:c16="http://schemas.microsoft.com/office/drawing/2014/chart" uri="{C3380CC4-5D6E-409C-BE32-E72D297353CC}">
              <c16:uniqueId val="{00000001-6E77-4846-964D-F5DFA9FC0FC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755.21</c:v>
                </c:pt>
                <c:pt idx="1">
                  <c:v>826.2</c:v>
                </c:pt>
                <c:pt idx="2">
                  <c:v>474.11</c:v>
                </c:pt>
                <c:pt idx="3">
                  <c:v>703.77</c:v>
                </c:pt>
                <c:pt idx="4">
                  <c:v>866.81</c:v>
                </c:pt>
              </c:numCache>
            </c:numRef>
          </c:val>
          <c:extLst>
            <c:ext xmlns:c16="http://schemas.microsoft.com/office/drawing/2014/chart" uri="{C3380CC4-5D6E-409C-BE32-E72D297353CC}">
              <c16:uniqueId val="{00000000-F991-43C8-9CC1-880E4D1E1EC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1209.45</c:v>
                </c:pt>
                <c:pt idx="1">
                  <c:v>1042.6400000000001</c:v>
                </c:pt>
                <c:pt idx="2">
                  <c:v>1305.58</c:v>
                </c:pt>
                <c:pt idx="3">
                  <c:v>1219.99</c:v>
                </c:pt>
                <c:pt idx="4">
                  <c:v>1142.44</c:v>
                </c:pt>
              </c:numCache>
            </c:numRef>
          </c:val>
          <c:smooth val="0"/>
          <c:extLst>
            <c:ext xmlns:c16="http://schemas.microsoft.com/office/drawing/2014/chart" uri="{C3380CC4-5D6E-409C-BE32-E72D297353CC}">
              <c16:uniqueId val="{00000001-F991-43C8-9CC1-880E4D1E1EC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c:v>
                </c:pt>
                <c:pt idx="1">
                  <c:v>100</c:v>
                </c:pt>
                <c:pt idx="2">
                  <c:v>82.16</c:v>
                </c:pt>
                <c:pt idx="3">
                  <c:v>100</c:v>
                </c:pt>
                <c:pt idx="4">
                  <c:v>100</c:v>
                </c:pt>
              </c:numCache>
            </c:numRef>
          </c:val>
          <c:extLst>
            <c:ext xmlns:c16="http://schemas.microsoft.com/office/drawing/2014/chart" uri="{C3380CC4-5D6E-409C-BE32-E72D297353CC}">
              <c16:uniqueId val="{00000000-1ED4-4C1C-9386-ADDB15D5EF2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55.93</c:v>
                </c:pt>
                <c:pt idx="1">
                  <c:v>55.76</c:v>
                </c:pt>
                <c:pt idx="2">
                  <c:v>51.73</c:v>
                </c:pt>
                <c:pt idx="3">
                  <c:v>48.61</c:v>
                </c:pt>
                <c:pt idx="4">
                  <c:v>66.63</c:v>
                </c:pt>
              </c:numCache>
            </c:numRef>
          </c:val>
          <c:smooth val="0"/>
          <c:extLst>
            <c:ext xmlns:c16="http://schemas.microsoft.com/office/drawing/2014/chart" uri="{C3380CC4-5D6E-409C-BE32-E72D297353CC}">
              <c16:uniqueId val="{00000001-1ED4-4C1C-9386-ADDB15D5EF2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274.24</c:v>
                </c:pt>
                <c:pt idx="1">
                  <c:v>296.81</c:v>
                </c:pt>
                <c:pt idx="2">
                  <c:v>255.1</c:v>
                </c:pt>
                <c:pt idx="3">
                  <c:v>287.41000000000003</c:v>
                </c:pt>
                <c:pt idx="4">
                  <c:v>257.33</c:v>
                </c:pt>
              </c:numCache>
            </c:numRef>
          </c:val>
          <c:extLst>
            <c:ext xmlns:c16="http://schemas.microsoft.com/office/drawing/2014/chart" uri="{C3380CC4-5D6E-409C-BE32-E72D297353CC}">
              <c16:uniqueId val="{00000000-7101-44FD-80D2-85E69FA3C5F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296.14999999999998</c:v>
                </c:pt>
                <c:pt idx="2">
                  <c:v>290.54000000000002</c:v>
                </c:pt>
                <c:pt idx="3">
                  <c:v>319.42</c:v>
                </c:pt>
                <c:pt idx="4">
                  <c:v>252.17</c:v>
                </c:pt>
              </c:numCache>
            </c:numRef>
          </c:val>
          <c:smooth val="0"/>
          <c:extLst>
            <c:ext xmlns:c16="http://schemas.microsoft.com/office/drawing/2014/chart" uri="{C3380CC4-5D6E-409C-BE32-E72D297353CC}">
              <c16:uniqueId val="{00000001-7101-44FD-80D2-85E69FA3C5F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T43"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福岡県　太宰府市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非設置</v>
      </c>
      <c r="AE8" s="40"/>
      <c r="AF8" s="40"/>
      <c r="AG8" s="40"/>
      <c r="AH8" s="40"/>
      <c r="AI8" s="40"/>
      <c r="AJ8" s="40"/>
      <c r="AK8" s="3"/>
      <c r="AL8" s="41">
        <f>データ!S6</f>
        <v>71566</v>
      </c>
      <c r="AM8" s="41"/>
      <c r="AN8" s="41"/>
      <c r="AO8" s="41"/>
      <c r="AP8" s="41"/>
      <c r="AQ8" s="41"/>
      <c r="AR8" s="41"/>
      <c r="AS8" s="41"/>
      <c r="AT8" s="34">
        <f>データ!T6</f>
        <v>29.6</v>
      </c>
      <c r="AU8" s="34"/>
      <c r="AV8" s="34"/>
      <c r="AW8" s="34"/>
      <c r="AX8" s="34"/>
      <c r="AY8" s="34"/>
      <c r="AZ8" s="34"/>
      <c r="BA8" s="34"/>
      <c r="BB8" s="34">
        <f>データ!U6</f>
        <v>2417.77</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56.08</v>
      </c>
      <c r="J10" s="34"/>
      <c r="K10" s="34"/>
      <c r="L10" s="34"/>
      <c r="M10" s="34"/>
      <c r="N10" s="34"/>
      <c r="O10" s="34"/>
      <c r="P10" s="34">
        <f>データ!P6</f>
        <v>0.43</v>
      </c>
      <c r="Q10" s="34"/>
      <c r="R10" s="34"/>
      <c r="S10" s="34"/>
      <c r="T10" s="34"/>
      <c r="U10" s="34"/>
      <c r="V10" s="34"/>
      <c r="W10" s="34">
        <f>データ!Q6</f>
        <v>90.53</v>
      </c>
      <c r="X10" s="34"/>
      <c r="Y10" s="34"/>
      <c r="Z10" s="34"/>
      <c r="AA10" s="34"/>
      <c r="AB10" s="34"/>
      <c r="AC10" s="34"/>
      <c r="AD10" s="41">
        <f>データ!R6</f>
        <v>2805</v>
      </c>
      <c r="AE10" s="41"/>
      <c r="AF10" s="41"/>
      <c r="AG10" s="41"/>
      <c r="AH10" s="41"/>
      <c r="AI10" s="41"/>
      <c r="AJ10" s="41"/>
      <c r="AK10" s="2"/>
      <c r="AL10" s="41">
        <f>データ!V6</f>
        <v>306</v>
      </c>
      <c r="AM10" s="41"/>
      <c r="AN10" s="41"/>
      <c r="AO10" s="41"/>
      <c r="AP10" s="41"/>
      <c r="AQ10" s="41"/>
      <c r="AR10" s="41"/>
      <c r="AS10" s="41"/>
      <c r="AT10" s="34">
        <f>データ!W6</f>
        <v>0.37</v>
      </c>
      <c r="AU10" s="34"/>
      <c r="AV10" s="34"/>
      <c r="AW10" s="34"/>
      <c r="AX10" s="34"/>
      <c r="AY10" s="34"/>
      <c r="AZ10" s="34"/>
      <c r="BA10" s="34"/>
      <c r="BB10" s="34">
        <f>データ!X6</f>
        <v>827.03</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112</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111</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113</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VAOJIgxVGa1gk+7bJmE7neGO/4W/VdA6qfHuk/uSoz+uHuLvgIxuZte1ngZ/xkb/GUlB06YOFoI2xM3CaHxZIw==" saltValue="6ae5XMd8TDrnXHTSD5eYC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402214</v>
      </c>
      <c r="D6" s="19">
        <f t="shared" si="3"/>
        <v>46</v>
      </c>
      <c r="E6" s="19">
        <f t="shared" si="3"/>
        <v>17</v>
      </c>
      <c r="F6" s="19">
        <f t="shared" si="3"/>
        <v>4</v>
      </c>
      <c r="G6" s="19">
        <f t="shared" si="3"/>
        <v>0</v>
      </c>
      <c r="H6" s="19" t="str">
        <f t="shared" si="3"/>
        <v>福岡県　太宰府市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56.08</v>
      </c>
      <c r="P6" s="20">
        <f t="shared" si="3"/>
        <v>0.43</v>
      </c>
      <c r="Q6" s="20">
        <f t="shared" si="3"/>
        <v>90.53</v>
      </c>
      <c r="R6" s="20">
        <f t="shared" si="3"/>
        <v>2805</v>
      </c>
      <c r="S6" s="20">
        <f t="shared" si="3"/>
        <v>71566</v>
      </c>
      <c r="T6" s="20">
        <f t="shared" si="3"/>
        <v>29.6</v>
      </c>
      <c r="U6" s="20">
        <f t="shared" si="3"/>
        <v>2417.77</v>
      </c>
      <c r="V6" s="20">
        <f t="shared" si="3"/>
        <v>306</v>
      </c>
      <c r="W6" s="20">
        <f t="shared" si="3"/>
        <v>0.37</v>
      </c>
      <c r="X6" s="20">
        <f t="shared" si="3"/>
        <v>827.03</v>
      </c>
      <c r="Y6" s="21">
        <f>IF(Y7="",NA(),Y7)</f>
        <v>110.8</v>
      </c>
      <c r="Z6" s="21">
        <f t="shared" ref="Z6:AH6" si="4">IF(Z7="",NA(),Z7)</f>
        <v>113.22</v>
      </c>
      <c r="AA6" s="21">
        <f t="shared" si="4"/>
        <v>105.26</v>
      </c>
      <c r="AB6" s="21">
        <f t="shared" si="4"/>
        <v>113.92</v>
      </c>
      <c r="AC6" s="21">
        <f t="shared" si="4"/>
        <v>119.79</v>
      </c>
      <c r="AD6" s="21">
        <f t="shared" si="4"/>
        <v>100.3</v>
      </c>
      <c r="AE6" s="21">
        <f t="shared" si="4"/>
        <v>99.59</v>
      </c>
      <c r="AF6" s="21">
        <f t="shared" si="4"/>
        <v>95.51</v>
      </c>
      <c r="AG6" s="21">
        <f t="shared" si="4"/>
        <v>98.85</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254.91</v>
      </c>
      <c r="AP6" s="21">
        <f t="shared" si="5"/>
        <v>366.52</v>
      </c>
      <c r="AQ6" s="21">
        <f t="shared" si="5"/>
        <v>393.98</v>
      </c>
      <c r="AR6" s="21">
        <f t="shared" si="5"/>
        <v>313.61</v>
      </c>
      <c r="AS6" s="21">
        <f t="shared" si="5"/>
        <v>70.63</v>
      </c>
      <c r="AT6" s="20" t="str">
        <f>IF(AT7="","",IF(AT7="-","【-】","【"&amp;SUBSTITUTE(TEXT(AT7,"#,##0.00"),"-","△")&amp;"】"))</f>
        <v>【63.54】</v>
      </c>
      <c r="AU6" s="21">
        <f>IF(AU7="",NA(),AU7)</f>
        <v>46.71</v>
      </c>
      <c r="AV6" s="21">
        <f t="shared" ref="AV6:BD6" si="6">IF(AV7="",NA(),AV7)</f>
        <v>34.1</v>
      </c>
      <c r="AW6" s="21">
        <f t="shared" si="6"/>
        <v>34.200000000000003</v>
      </c>
      <c r="AX6" s="21">
        <f t="shared" si="6"/>
        <v>38.049999999999997</v>
      </c>
      <c r="AY6" s="21">
        <f t="shared" si="6"/>
        <v>64.19</v>
      </c>
      <c r="AZ6" s="21">
        <f t="shared" si="6"/>
        <v>64.17</v>
      </c>
      <c r="BA6" s="21">
        <f t="shared" si="6"/>
        <v>89.11</v>
      </c>
      <c r="BB6" s="21">
        <f t="shared" si="6"/>
        <v>82.97</v>
      </c>
      <c r="BC6" s="21">
        <f t="shared" si="6"/>
        <v>113.15</v>
      </c>
      <c r="BD6" s="21">
        <f t="shared" si="6"/>
        <v>53.28</v>
      </c>
      <c r="BE6" s="20" t="str">
        <f>IF(BE7="","",IF(BE7="-","【-】","【"&amp;SUBSTITUTE(TEXT(BE7,"#,##0.00"),"-","△")&amp;"】"))</f>
        <v>【50.90】</v>
      </c>
      <c r="BF6" s="21">
        <f>IF(BF7="",NA(),BF7)</f>
        <v>755.21</v>
      </c>
      <c r="BG6" s="21">
        <f t="shared" ref="BG6:BO6" si="7">IF(BG7="",NA(),BG7)</f>
        <v>826.2</v>
      </c>
      <c r="BH6" s="21">
        <f t="shared" si="7"/>
        <v>474.11</v>
      </c>
      <c r="BI6" s="21">
        <f t="shared" si="7"/>
        <v>703.77</v>
      </c>
      <c r="BJ6" s="21">
        <f t="shared" si="7"/>
        <v>866.81</v>
      </c>
      <c r="BK6" s="21">
        <f t="shared" si="7"/>
        <v>1209.45</v>
      </c>
      <c r="BL6" s="21">
        <f t="shared" si="7"/>
        <v>1042.6400000000001</v>
      </c>
      <c r="BM6" s="21">
        <f t="shared" si="7"/>
        <v>1305.58</v>
      </c>
      <c r="BN6" s="21">
        <f t="shared" si="7"/>
        <v>1219.99</v>
      </c>
      <c r="BO6" s="21">
        <f t="shared" si="7"/>
        <v>1142.44</v>
      </c>
      <c r="BP6" s="20" t="str">
        <f>IF(BP7="","",IF(BP7="-","【-】","【"&amp;SUBSTITUTE(TEXT(BP7,"#,##0.00"),"-","△")&amp;"】"))</f>
        <v>【1,099.15】</v>
      </c>
      <c r="BQ6" s="21">
        <f>IF(BQ7="",NA(),BQ7)</f>
        <v>100</v>
      </c>
      <c r="BR6" s="21">
        <f t="shared" ref="BR6:BZ6" si="8">IF(BR7="",NA(),BR7)</f>
        <v>100</v>
      </c>
      <c r="BS6" s="21">
        <f t="shared" si="8"/>
        <v>82.16</v>
      </c>
      <c r="BT6" s="21">
        <f t="shared" si="8"/>
        <v>100</v>
      </c>
      <c r="BU6" s="21">
        <f t="shared" si="8"/>
        <v>100</v>
      </c>
      <c r="BV6" s="21">
        <f t="shared" si="8"/>
        <v>55.93</v>
      </c>
      <c r="BW6" s="21">
        <f t="shared" si="8"/>
        <v>55.76</v>
      </c>
      <c r="BX6" s="21">
        <f t="shared" si="8"/>
        <v>51.73</v>
      </c>
      <c r="BY6" s="21">
        <f t="shared" si="8"/>
        <v>48.61</v>
      </c>
      <c r="BZ6" s="21">
        <f t="shared" si="8"/>
        <v>66.63</v>
      </c>
      <c r="CA6" s="20" t="str">
        <f>IF(CA7="","",IF(CA7="-","【-】","【"&amp;SUBSTITUTE(TEXT(CA7,"#,##0.00"),"-","△")&amp;"】"))</f>
        <v>【72.92】</v>
      </c>
      <c r="CB6" s="21">
        <f>IF(CB7="",NA(),CB7)</f>
        <v>274.24</v>
      </c>
      <c r="CC6" s="21">
        <f t="shared" ref="CC6:CK6" si="9">IF(CC7="",NA(),CC7)</f>
        <v>296.81</v>
      </c>
      <c r="CD6" s="21">
        <f t="shared" si="9"/>
        <v>255.1</v>
      </c>
      <c r="CE6" s="21">
        <f t="shared" si="9"/>
        <v>287.41000000000003</v>
      </c>
      <c r="CF6" s="21">
        <f t="shared" si="9"/>
        <v>257.33</v>
      </c>
      <c r="CG6" s="21">
        <f t="shared" si="9"/>
        <v>289.60000000000002</v>
      </c>
      <c r="CH6" s="21">
        <f t="shared" si="9"/>
        <v>296.14999999999998</v>
      </c>
      <c r="CI6" s="21">
        <f t="shared" si="9"/>
        <v>290.54000000000002</v>
      </c>
      <c r="CJ6" s="21">
        <f t="shared" si="9"/>
        <v>319.42</v>
      </c>
      <c r="CK6" s="21">
        <f t="shared" si="9"/>
        <v>252.17</v>
      </c>
      <c r="CL6" s="20" t="str">
        <f>IF(CL7="","",IF(CL7="-","【-】","【"&amp;SUBSTITUTE(TEXT(CL7,"#,##0.00"),"-","△")&amp;"】"))</f>
        <v>【225.78】</v>
      </c>
      <c r="CM6" s="21" t="str">
        <f>IF(CM7="",NA(),CM7)</f>
        <v>-</v>
      </c>
      <c r="CN6" s="21" t="str">
        <f t="shared" ref="CN6:CV6" si="10">IF(CN7="",NA(),CN7)</f>
        <v>-</v>
      </c>
      <c r="CO6" s="21" t="str">
        <f t="shared" si="10"/>
        <v>-</v>
      </c>
      <c r="CP6" s="21" t="str">
        <f t="shared" si="10"/>
        <v>-</v>
      </c>
      <c r="CQ6" s="21" t="str">
        <f t="shared" si="10"/>
        <v>-</v>
      </c>
      <c r="CR6" s="21">
        <f t="shared" si="10"/>
        <v>36.71</v>
      </c>
      <c r="CS6" s="21">
        <f t="shared" si="10"/>
        <v>33.799999999999997</v>
      </c>
      <c r="CT6" s="21">
        <f t="shared" si="10"/>
        <v>32.380000000000003</v>
      </c>
      <c r="CU6" s="21">
        <f t="shared" si="10"/>
        <v>36.03</v>
      </c>
      <c r="CV6" s="21">
        <f t="shared" si="10"/>
        <v>42.15</v>
      </c>
      <c r="CW6" s="20" t="str">
        <f>IF(CW7="","",IF(CW7="-","【-】","【"&amp;SUBSTITUTE(TEXT(CW7,"#,##0.00"),"-","△")&amp;"】"))</f>
        <v>【43.17】</v>
      </c>
      <c r="CX6" s="21">
        <f>IF(CX7="",NA(),CX7)</f>
        <v>76.08</v>
      </c>
      <c r="CY6" s="21">
        <f t="shared" ref="CY6:DG6" si="11">IF(CY7="",NA(),CY7)</f>
        <v>77.63</v>
      </c>
      <c r="CZ6" s="21">
        <f t="shared" si="11"/>
        <v>78.650000000000006</v>
      </c>
      <c r="DA6" s="21">
        <f t="shared" si="11"/>
        <v>82.64</v>
      </c>
      <c r="DB6" s="21">
        <f t="shared" si="11"/>
        <v>83.33</v>
      </c>
      <c r="DC6" s="21">
        <f t="shared" si="11"/>
        <v>70.05</v>
      </c>
      <c r="DD6" s="21">
        <f t="shared" si="11"/>
        <v>67.09</v>
      </c>
      <c r="DE6" s="21">
        <f t="shared" si="11"/>
        <v>67.31</v>
      </c>
      <c r="DF6" s="21">
        <f t="shared" si="11"/>
        <v>63.97</v>
      </c>
      <c r="DG6" s="21">
        <f t="shared" si="11"/>
        <v>84.21</v>
      </c>
      <c r="DH6" s="20" t="str">
        <f>IF(DH7="","",IF(DH7="-","【-】","【"&amp;SUBSTITUTE(TEXT(DH7,"#,##0.00"),"-","△")&amp;"】"))</f>
        <v>【86.31】</v>
      </c>
      <c r="DI6" s="21">
        <f>IF(DI7="",NA(),DI7)</f>
        <v>15.3</v>
      </c>
      <c r="DJ6" s="21">
        <f t="shared" ref="DJ6:DR6" si="12">IF(DJ7="",NA(),DJ7)</f>
        <v>17.420000000000002</v>
      </c>
      <c r="DK6" s="21">
        <f t="shared" si="12"/>
        <v>19.57</v>
      </c>
      <c r="DL6" s="21">
        <f t="shared" si="12"/>
        <v>21.72</v>
      </c>
      <c r="DM6" s="21">
        <f t="shared" si="12"/>
        <v>23.9</v>
      </c>
      <c r="DN6" s="21">
        <f t="shared" si="12"/>
        <v>15.82</v>
      </c>
      <c r="DO6" s="21">
        <f t="shared" si="12"/>
        <v>18.97</v>
      </c>
      <c r="DP6" s="21">
        <f t="shared" si="12"/>
        <v>21.72</v>
      </c>
      <c r="DQ6" s="21">
        <f t="shared" si="12"/>
        <v>19.75</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0.02</v>
      </c>
      <c r="EK6" s="20">
        <f t="shared" si="14"/>
        <v>0</v>
      </c>
      <c r="EL6" s="20">
        <f t="shared" si="14"/>
        <v>0</v>
      </c>
      <c r="EM6" s="21">
        <f t="shared" si="14"/>
        <v>0.08</v>
      </c>
      <c r="EN6" s="21">
        <f t="shared" si="14"/>
        <v>0.05</v>
      </c>
      <c r="EO6" s="20" t="str">
        <f>IF(EO7="","",IF(EO7="-","【-】","【"&amp;SUBSTITUTE(TEXT(EO7,"#,##0.00"),"-","△")&amp;"】"))</f>
        <v>【0.15】</v>
      </c>
    </row>
    <row r="7" spans="1:148" s="22" customFormat="1" x14ac:dyDescent="0.15">
      <c r="A7" s="14"/>
      <c r="B7" s="23">
        <v>2024</v>
      </c>
      <c r="C7" s="23">
        <v>402214</v>
      </c>
      <c r="D7" s="23">
        <v>46</v>
      </c>
      <c r="E7" s="23">
        <v>17</v>
      </c>
      <c r="F7" s="23">
        <v>4</v>
      </c>
      <c r="G7" s="23">
        <v>0</v>
      </c>
      <c r="H7" s="23" t="s">
        <v>95</v>
      </c>
      <c r="I7" s="23" t="s">
        <v>96</v>
      </c>
      <c r="J7" s="23" t="s">
        <v>97</v>
      </c>
      <c r="K7" s="23" t="s">
        <v>98</v>
      </c>
      <c r="L7" s="23" t="s">
        <v>99</v>
      </c>
      <c r="M7" s="23" t="s">
        <v>100</v>
      </c>
      <c r="N7" s="24" t="s">
        <v>101</v>
      </c>
      <c r="O7" s="24">
        <v>56.08</v>
      </c>
      <c r="P7" s="24">
        <v>0.43</v>
      </c>
      <c r="Q7" s="24">
        <v>90.53</v>
      </c>
      <c r="R7" s="24">
        <v>2805</v>
      </c>
      <c r="S7" s="24">
        <v>71566</v>
      </c>
      <c r="T7" s="24">
        <v>29.6</v>
      </c>
      <c r="U7" s="24">
        <v>2417.77</v>
      </c>
      <c r="V7" s="24">
        <v>306</v>
      </c>
      <c r="W7" s="24">
        <v>0.37</v>
      </c>
      <c r="X7" s="24">
        <v>827.03</v>
      </c>
      <c r="Y7" s="24">
        <v>110.8</v>
      </c>
      <c r="Z7" s="24">
        <v>113.22</v>
      </c>
      <c r="AA7" s="24">
        <v>105.26</v>
      </c>
      <c r="AB7" s="24">
        <v>113.92</v>
      </c>
      <c r="AC7" s="24">
        <v>119.79</v>
      </c>
      <c r="AD7" s="24">
        <v>100.3</v>
      </c>
      <c r="AE7" s="24">
        <v>99.59</v>
      </c>
      <c r="AF7" s="24">
        <v>95.51</v>
      </c>
      <c r="AG7" s="24">
        <v>98.85</v>
      </c>
      <c r="AH7" s="24">
        <v>106.38</v>
      </c>
      <c r="AI7" s="24">
        <v>105.07</v>
      </c>
      <c r="AJ7" s="24">
        <v>0</v>
      </c>
      <c r="AK7" s="24">
        <v>0</v>
      </c>
      <c r="AL7" s="24">
        <v>0</v>
      </c>
      <c r="AM7" s="24">
        <v>0</v>
      </c>
      <c r="AN7" s="24">
        <v>0</v>
      </c>
      <c r="AO7" s="24">
        <v>254.91</v>
      </c>
      <c r="AP7" s="24">
        <v>366.52</v>
      </c>
      <c r="AQ7" s="24">
        <v>393.98</v>
      </c>
      <c r="AR7" s="24">
        <v>313.61</v>
      </c>
      <c r="AS7" s="24">
        <v>70.63</v>
      </c>
      <c r="AT7" s="24">
        <v>63.54</v>
      </c>
      <c r="AU7" s="24">
        <v>46.71</v>
      </c>
      <c r="AV7" s="24">
        <v>34.1</v>
      </c>
      <c r="AW7" s="24">
        <v>34.200000000000003</v>
      </c>
      <c r="AX7" s="24">
        <v>38.049999999999997</v>
      </c>
      <c r="AY7" s="24">
        <v>64.19</v>
      </c>
      <c r="AZ7" s="24">
        <v>64.17</v>
      </c>
      <c r="BA7" s="24">
        <v>89.11</v>
      </c>
      <c r="BB7" s="24">
        <v>82.97</v>
      </c>
      <c r="BC7" s="24">
        <v>113.15</v>
      </c>
      <c r="BD7" s="24">
        <v>53.28</v>
      </c>
      <c r="BE7" s="24">
        <v>50.9</v>
      </c>
      <c r="BF7" s="24">
        <v>755.21</v>
      </c>
      <c r="BG7" s="24">
        <v>826.2</v>
      </c>
      <c r="BH7" s="24">
        <v>474.11</v>
      </c>
      <c r="BI7" s="24">
        <v>703.77</v>
      </c>
      <c r="BJ7" s="24">
        <v>866.81</v>
      </c>
      <c r="BK7" s="24">
        <v>1209.45</v>
      </c>
      <c r="BL7" s="24">
        <v>1042.6400000000001</v>
      </c>
      <c r="BM7" s="24">
        <v>1305.58</v>
      </c>
      <c r="BN7" s="24">
        <v>1219.99</v>
      </c>
      <c r="BO7" s="24">
        <v>1142.44</v>
      </c>
      <c r="BP7" s="24">
        <v>1099.1500000000001</v>
      </c>
      <c r="BQ7" s="24">
        <v>100</v>
      </c>
      <c r="BR7" s="24">
        <v>100</v>
      </c>
      <c r="BS7" s="24">
        <v>82.16</v>
      </c>
      <c r="BT7" s="24">
        <v>100</v>
      </c>
      <c r="BU7" s="24">
        <v>100</v>
      </c>
      <c r="BV7" s="24">
        <v>55.93</v>
      </c>
      <c r="BW7" s="24">
        <v>55.76</v>
      </c>
      <c r="BX7" s="24">
        <v>51.73</v>
      </c>
      <c r="BY7" s="24">
        <v>48.61</v>
      </c>
      <c r="BZ7" s="24">
        <v>66.63</v>
      </c>
      <c r="CA7" s="24">
        <v>72.92</v>
      </c>
      <c r="CB7" s="24">
        <v>274.24</v>
      </c>
      <c r="CC7" s="24">
        <v>296.81</v>
      </c>
      <c r="CD7" s="24">
        <v>255.1</v>
      </c>
      <c r="CE7" s="24">
        <v>287.41000000000003</v>
      </c>
      <c r="CF7" s="24">
        <v>257.33</v>
      </c>
      <c r="CG7" s="24">
        <v>289.60000000000002</v>
      </c>
      <c r="CH7" s="24">
        <v>296.14999999999998</v>
      </c>
      <c r="CI7" s="24">
        <v>290.54000000000002</v>
      </c>
      <c r="CJ7" s="24">
        <v>319.42</v>
      </c>
      <c r="CK7" s="24">
        <v>252.17</v>
      </c>
      <c r="CL7" s="24">
        <v>225.78</v>
      </c>
      <c r="CM7" s="24" t="s">
        <v>101</v>
      </c>
      <c r="CN7" s="24" t="s">
        <v>101</v>
      </c>
      <c r="CO7" s="24" t="s">
        <v>101</v>
      </c>
      <c r="CP7" s="24" t="s">
        <v>101</v>
      </c>
      <c r="CQ7" s="24" t="s">
        <v>101</v>
      </c>
      <c r="CR7" s="24">
        <v>36.71</v>
      </c>
      <c r="CS7" s="24">
        <v>33.799999999999997</v>
      </c>
      <c r="CT7" s="24">
        <v>32.380000000000003</v>
      </c>
      <c r="CU7" s="24">
        <v>36.03</v>
      </c>
      <c r="CV7" s="24">
        <v>42.15</v>
      </c>
      <c r="CW7" s="24">
        <v>43.17</v>
      </c>
      <c r="CX7" s="24">
        <v>76.08</v>
      </c>
      <c r="CY7" s="24">
        <v>77.63</v>
      </c>
      <c r="CZ7" s="24">
        <v>78.650000000000006</v>
      </c>
      <c r="DA7" s="24">
        <v>82.64</v>
      </c>
      <c r="DB7" s="24">
        <v>83.33</v>
      </c>
      <c r="DC7" s="24">
        <v>70.05</v>
      </c>
      <c r="DD7" s="24">
        <v>67.09</v>
      </c>
      <c r="DE7" s="24">
        <v>67.31</v>
      </c>
      <c r="DF7" s="24">
        <v>63.97</v>
      </c>
      <c r="DG7" s="24">
        <v>84.21</v>
      </c>
      <c r="DH7" s="24">
        <v>86.31</v>
      </c>
      <c r="DI7" s="24">
        <v>15.3</v>
      </c>
      <c r="DJ7" s="24">
        <v>17.420000000000002</v>
      </c>
      <c r="DK7" s="24">
        <v>19.57</v>
      </c>
      <c r="DL7" s="24">
        <v>21.72</v>
      </c>
      <c r="DM7" s="24">
        <v>23.9</v>
      </c>
      <c r="DN7" s="24">
        <v>15.82</v>
      </c>
      <c r="DO7" s="24">
        <v>18.97</v>
      </c>
      <c r="DP7" s="24">
        <v>21.72</v>
      </c>
      <c r="DQ7" s="24">
        <v>19.75</v>
      </c>
      <c r="DR7" s="24">
        <v>27.46</v>
      </c>
      <c r="DS7" s="24">
        <v>30.82</v>
      </c>
      <c r="DT7" s="24">
        <v>0</v>
      </c>
      <c r="DU7" s="24">
        <v>0</v>
      </c>
      <c r="DV7" s="24">
        <v>0</v>
      </c>
      <c r="DW7" s="24">
        <v>0</v>
      </c>
      <c r="DX7" s="24">
        <v>0</v>
      </c>
      <c r="DY7" s="24">
        <v>0</v>
      </c>
      <c r="DZ7" s="24">
        <v>0</v>
      </c>
      <c r="EA7" s="24">
        <v>0</v>
      </c>
      <c r="EB7" s="24">
        <v>0</v>
      </c>
      <c r="EC7" s="24">
        <v>0.02</v>
      </c>
      <c r="ED7" s="24">
        <v>0.06</v>
      </c>
      <c r="EE7" s="24">
        <v>0</v>
      </c>
      <c r="EF7" s="24">
        <v>0</v>
      </c>
      <c r="EG7" s="24">
        <v>0</v>
      </c>
      <c r="EH7" s="24">
        <v>0</v>
      </c>
      <c r="EI7" s="24">
        <v>0</v>
      </c>
      <c r="EJ7" s="24">
        <v>0.02</v>
      </c>
      <c r="EK7" s="24">
        <v>0</v>
      </c>
      <c r="EL7" s="24">
        <v>0</v>
      </c>
      <c r="EM7" s="24">
        <v>0.08</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109</v>
      </c>
      <c r="F13" t="s">
        <v>109</v>
      </c>
      <c r="G13" t="s">
        <v>110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髙原　寿子</cp:lastModifiedBy>
  <cp:lastPrinted>2026-01-30T05:22:25Z</cp:lastPrinted>
  <dcterms:created xsi:type="dcterms:W3CDTF">2025-12-23T06:14:32Z</dcterms:created>
  <dcterms:modified xsi:type="dcterms:W3CDTF">2026-01-30T05:22:30Z</dcterms:modified>
  <cp:category/>
</cp:coreProperties>
</file>