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share1\dshare$\043 上下水道課\01 経営管理\301 文書\402 庁舎外文書\25507 庁舎外文書\福岡県企画・地域振興部市町村振興局行財政支援課\260120_Fw： ★【2／2(月)17時〆】公営企業に係る経営比較分析表（令和６年度決算）の分析等について\下水【経営比較分析表】2024_402214_46_1718\【経営比較分析表】2024_402214_46_1718\"/>
    </mc:Choice>
  </mc:AlternateContent>
  <workbookProtection workbookAlgorithmName="SHA-512" workbookHashValue="y7PDfcIkHrnCp1ezPd4waLqIcP6lrlpilbuW4TTLFZQTi2fxNudyTA8RG8kvxHeqD8zhOWCji1WOcVz5fsC+/A==" workbookSaltValue="MVjJuvbzNXjkfU0p5P7PKQ==" workbookSpinCount="100000" lockStructure="1"/>
  <bookViews>
    <workbookView xWindow="0" yWindow="0" windowWidth="19365" windowHeight="10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P10" i="4"/>
  <c r="I10" i="4"/>
  <c r="AT8" i="4"/>
  <c r="AL8" i="4"/>
  <c r="W8" i="4"/>
  <c r="P8" i="4"/>
  <c r="I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<sst xmlns="http://schemas.openxmlformats.org/spreadsheetml/2006/main" count="236" uniqueCount="116">
  <si>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</si>
  <si>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</si>
  <si>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</si>
  <si>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</si>
  <si>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</si>
  <si>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</si>
  <si>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</si>
  <si>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</si>
  <si>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</si>
  <si>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</si>
  <si>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</si>
  <si>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</si>
  <si>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</si>
  <si>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</si>
  <si>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</si>
  <si>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</si>
  <si>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</si>
  <si>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</si>
  <si>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</si>
  <si>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</si>
  <si>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</si>
  <si>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</si>
  <si>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</si>
  <si>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</si>
  <si>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</si>
  <si>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</si>
  <si>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</si>
  <si>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</si>
  <si>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</si>
  <si>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</si>
  <si>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</si>
  <si>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</si>
  <si>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</si>
  <si>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</si>
  <si>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</si>
  <si>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</si>
  <si>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</si>
  <si>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</si>
  <si>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</si>
  <si>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</si>
  <si>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</si>
  <si>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</si>
  <si>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</si>
  <si>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</si>
  <si>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</si>
  <si>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</si>
  <si>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</si>
  <si>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</si>
  <si>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</si>
  <si>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</si>
  <si>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</si>
  <si>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</si>
  <si>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</si>
  <si>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</si>
  <si>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</si>
  <si>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</si>
  <si>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</si>
  <si>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</si>
  <si>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</si>
  <si>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</si>
  <si>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</si>
  <si>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</si>
  <si>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</si>
  <si>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</si>
  <si>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</si>
  <si>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</si>
  <si>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</si>
  <si>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</si>
  <si>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</si>
  <si>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</si>
  <si>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</si>
  <si>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</si>
  <si>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</si>
  <si>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</si>
  <si>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</si>
  <si>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</si>
  <si>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</si>
  <si>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</si>
  <si>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</si>
  <si>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</si>
  <si>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</si>
  <si>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</si>
  <si>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</si>
  <si>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</si>
  <si>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</si>
  <si>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</si>
  <si>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</si>
  <si>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</si>
  <si>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</si>
  <si>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</si>
  <si>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</si>
  <si>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</si>
  <si>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</si>
  <si>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</si>
  <si>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</si>
  <si>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</si>
  <si>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太宰府市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</si>
  <si>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</si>
  <si>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</si>
  <si>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</si>
  <si>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</si>
  <si>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</si>
  <si>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</si>
  <si>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</si>
  <si>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</si>
  <si>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</si>
  <si>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</si>
  <si>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</si>
  <si>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</si>
  <si>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</si>
  <si>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</si>
  <si>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</si>
  <si>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</si>
  <si>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経常収支比率は100％以上を維持しており、経営状態は健全といえます。
　流動比率は、100％以上となり、１年以内に支払うべき債務に対して、支払うことができる現金等があることを示しています。今後も企業債の償還が減少していく見込みであり、流動比率は高くなっていくと考えられます。
　経費回収率は、使用料で回収すべき経費を全て使用料で賄えているかを示しています。令和4年度が100％を下回っていますが、これは２ヶ月分の使用料減免を行い、使用料収入が減ったためです。使用料減免分は国から補助金でもらっており、その補助金を使用料として計算しますと100％を上回ります。</t>
    <phoneticPr fontId="4"/>
  </si>
  <si>
    <t>　平成30年度より、汚水管の改築工事を行い、老朽管の更新を行っています。管渠老朽化率は、類似団体平均値よりは低い数値とはなっているものの、耐用年数に達する管が、今後増えてくるため、改築を計画的に行っていきます。</t>
    <phoneticPr fontId="4"/>
  </si>
  <si>
    <t>　本市では公共下水道と特定環境保全公共下水道事業を含む下水道事業として経営を行っています。
　また、流域下水道に接続しているため、流域下水道の負担金単価が増加した場合、経営に大きな影響を及ぼします。そのため、今後も引き続き、流域下水道の効率的な運用と経費削減に努めていきます。さらに、一般会計と協議のうえ、繰入基準に基づいた一般会計繰入金を確保し、健全経営を維持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</si>
</sst>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0.43</c:v>
                </c:pt>
                <c:pt idx="1">
                  <c:v>0</c:v>
                </c:pt>
                <c:pt idx="2">
                  <c:v>0</c:v>
                </c:pt>
                <c:pt idx="3">
                  <c:v>0</c:v>
                </c:pt>
                <c:pt idx="4">
                  <c:v>0</c:v>
                </c:pt>
              </c:numCache>
            </c:numRef>
          </c:val>
          <c:extLst>
            <c:ext xmlns:c16="http://schemas.microsoft.com/office/drawing/2014/chart" uri="{C3380CC4-5D6E-409C-BE32-E72D297353CC}">
              <c16:uniqueId val="{00000000-E9C8-480B-AE0E-9D10516B74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E9C8-480B-AE0E-9D10516B74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7F-4BD9-A7BD-443C7A803C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EE7F-4BD9-A7BD-443C7A803C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c:v>
                </c:pt>
                <c:pt idx="1">
                  <c:v>97.8</c:v>
                </c:pt>
                <c:pt idx="2">
                  <c:v>97.8</c:v>
                </c:pt>
                <c:pt idx="3">
                  <c:v>97.82</c:v>
                </c:pt>
                <c:pt idx="4">
                  <c:v>97.82</c:v>
                </c:pt>
              </c:numCache>
            </c:numRef>
          </c:val>
          <c:extLst>
            <c:ext xmlns:c16="http://schemas.microsoft.com/office/drawing/2014/chart" uri="{C3380CC4-5D6E-409C-BE32-E72D297353CC}">
              <c16:uniqueId val="{00000000-E8FA-4BE9-9B42-6F7BDBBB16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E8FA-4BE9-9B42-6F7BDBBB16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129.29</c:v>
                </c:pt>
                <c:pt idx="1">
                  <c:v>134.12</c:v>
                </c:pt>
                <c:pt idx="2">
                  <c:v>129.13</c:v>
                </c:pt>
                <c:pt idx="3">
                  <c:v>130.22</c:v>
                </c:pt>
                <c:pt idx="4">
                  <c:v>129.01</c:v>
                </c:pt>
              </c:numCache>
            </c:numRef>
          </c:val>
          <c:extLst>
            <c:ext xmlns:c16="http://schemas.microsoft.com/office/drawing/2014/chart" uri="{C3380CC4-5D6E-409C-BE32-E72D297353CC}">
              <c16:uniqueId val="{00000000-31F5-42A9-BB72-26594B1F99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31F5-42A9-BB72-26594B1F99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46.6</c:v>
                </c:pt>
                <c:pt idx="1">
                  <c:v>48.33</c:v>
                </c:pt>
                <c:pt idx="2">
                  <c:v>49.91</c:v>
                </c:pt>
                <c:pt idx="3">
                  <c:v>51.51</c:v>
                </c:pt>
                <c:pt idx="4">
                  <c:v>52.92</c:v>
                </c:pt>
              </c:numCache>
            </c:numRef>
          </c:val>
          <c:extLst>
            <c:ext xmlns:c16="http://schemas.microsoft.com/office/drawing/2014/chart" uri="{C3380CC4-5D6E-409C-BE32-E72D297353CC}">
              <c16:uniqueId val="{00000000-363A-4F96-8046-1DE6C29766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363A-4F96-8046-1DE6C29766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0.17</c:v>
                </c:pt>
                <c:pt idx="1">
                  <c:v>0.32</c:v>
                </c:pt>
                <c:pt idx="2">
                  <c:v>0.32</c:v>
                </c:pt>
                <c:pt idx="3">
                  <c:v>1</c:v>
                </c:pt>
                <c:pt idx="4">
                  <c:v>1</c:v>
                </c:pt>
              </c:numCache>
            </c:numRef>
          </c:val>
          <c:extLst>
            <c:ext xmlns:c16="http://schemas.microsoft.com/office/drawing/2014/chart" uri="{C3380CC4-5D6E-409C-BE32-E72D297353CC}">
              <c16:uniqueId val="{00000000-CC17-402A-9EBF-595D7B60A1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CC17-402A-9EBF-595D7B60A1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2F-456D-B459-6B12842BAF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152F-456D-B459-6B12842BAF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180.2</c:v>
                </c:pt>
                <c:pt idx="1">
                  <c:v>230.73</c:v>
                </c:pt>
                <c:pt idx="2">
                  <c:v>308.64</c:v>
                </c:pt>
                <c:pt idx="3">
                  <c:v>313.49</c:v>
                </c:pt>
                <c:pt idx="4">
                  <c:v>353.16</c:v>
                </c:pt>
              </c:numCache>
            </c:numRef>
          </c:val>
          <c:extLst>
            <c:ext xmlns:c16="http://schemas.microsoft.com/office/drawing/2014/chart" uri="{C3380CC4-5D6E-409C-BE32-E72D297353CC}">
              <c16:uniqueId val="{00000000-208A-4D72-AB64-DBC7798F1F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208A-4D72-AB64-DBC7798F1F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416.98</c:v>
                </c:pt>
                <c:pt idx="1">
                  <c:v>363.18</c:v>
                </c:pt>
                <c:pt idx="2">
                  <c:v>423.21</c:v>
                </c:pt>
                <c:pt idx="3">
                  <c:v>319.87</c:v>
                </c:pt>
                <c:pt idx="4">
                  <c:v>288.25</c:v>
                </c:pt>
              </c:numCache>
            </c:numRef>
          </c:val>
          <c:extLst>
            <c:ext xmlns:c16="http://schemas.microsoft.com/office/drawing/2014/chart" uri="{C3380CC4-5D6E-409C-BE32-E72D297353CC}">
              <c16:uniqueId val="{00000000-7C01-4D64-8227-B66F8A891C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C01-4D64-8227-B66F8A891C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111.73</c:v>
                </c:pt>
                <c:pt idx="1">
                  <c:v>120.36</c:v>
                </c:pt>
                <c:pt idx="2">
                  <c:v>94.05</c:v>
                </c:pt>
                <c:pt idx="3">
                  <c:v>116.53</c:v>
                </c:pt>
                <c:pt idx="4">
                  <c:v>114.42</c:v>
                </c:pt>
              </c:numCache>
            </c:numRef>
          </c:val>
          <c:extLst>
            <c:ext xmlns:c16="http://schemas.microsoft.com/office/drawing/2014/chart" uri="{C3380CC4-5D6E-409C-BE32-E72D297353CC}">
              <c16:uniqueId val="{00000000-159F-408C-AE2A-ADCB11B29B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59F-408C-AE2A-ADCB11B29B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148.01</c:v>
                </c:pt>
                <c:pt idx="1">
                  <c:v>141.72999999999999</c:v>
                </c:pt>
                <c:pt idx="2">
                  <c:v>143.43</c:v>
                </c:pt>
                <c:pt idx="3">
                  <c:v>136.77000000000001</c:v>
                </c:pt>
                <c:pt idx="4">
                  <c:v>140.19999999999999</c:v>
                </c:pt>
              </c:numCache>
            </c:numRef>
          </c:val>
          <c:extLst>
            <c:ext xmlns:c16="http://schemas.microsoft.com/office/drawing/2014/chart" uri="{C3380CC4-5D6E-409C-BE32-E72D297353CC}">
              <c16:uniqueId val="{00000000-BB80-4F14-9DB9-D34786AB3E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BB80-4F14-9DB9-D34786AB3E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太宰府市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71566</v>
      </c>
      <c r="AM8" s="41"/>
      <c r="AN8" s="41"/>
      <c r="AO8" s="41"/>
      <c r="AP8" s="41"/>
      <c r="AQ8" s="41"/>
      <c r="AR8" s="41"/>
      <c r="AS8" s="41"/>
      <c r="AT8" s="34">
        <f>データ!T6</f>
        <v>29.6</v>
      </c>
      <c r="AU8" s="34"/>
      <c r="AV8" s="34"/>
      <c r="AW8" s="34"/>
      <c r="AX8" s="34"/>
      <c r="AY8" s="34"/>
      <c r="AZ8" s="34"/>
      <c r="BA8" s="34"/>
      <c r="BB8" s="34">
        <f>データ!U6</f>
        <v>2417.77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80.540000000000006</v>
      </c>
      <c r="J10" s="34"/>
      <c r="K10" s="34"/>
      <c r="L10" s="34"/>
      <c r="M10" s="34"/>
      <c r="N10" s="34"/>
      <c r="O10" s="34"/>
      <c r="P10" s="34">
        <f>データ!P6</f>
        <v>99.25</v>
      </c>
      <c r="Q10" s="34"/>
      <c r="R10" s="34"/>
      <c r="S10" s="34"/>
      <c r="T10" s="34"/>
      <c r="U10" s="34"/>
      <c r="V10" s="34"/>
      <c r="W10" s="34">
        <f>データ!Q6</f>
        <v>85.49</v>
      </c>
      <c r="X10" s="34"/>
      <c r="Y10" s="34"/>
      <c r="Z10" s="34"/>
      <c r="AA10" s="34"/>
      <c r="AB10" s="34"/>
      <c r="AC10" s="34"/>
      <c r="AD10" s="41">
        <f>データ!R6</f>
        <v>2805</v>
      </c>
      <c r="AE10" s="41"/>
      <c r="AF10" s="41"/>
      <c r="AG10" s="41"/>
      <c r="AH10" s="41"/>
      <c r="AI10" s="41"/>
      <c r="AJ10" s="41"/>
      <c r="AK10" s="2"/>
      <c r="AL10" s="41">
        <f>データ!V6</f>
        <v>70902</v>
      </c>
      <c r="AM10" s="41"/>
      <c r="AN10" s="41"/>
      <c r="AO10" s="41"/>
      <c r="AP10" s="41"/>
      <c r="AQ10" s="41"/>
      <c r="AR10" s="41"/>
      <c r="AS10" s="41"/>
      <c r="AT10" s="34">
        <f>データ!W6</f>
        <v>13.9</v>
      </c>
      <c r="AU10" s="34"/>
      <c r="AV10" s="34"/>
      <c r="AW10" s="34"/>
      <c r="AX10" s="34"/>
      <c r="AY10" s="34"/>
      <c r="AZ10" s="34"/>
      <c r="BA10" s="34"/>
      <c r="BB10" s="34">
        <f>データ!X6</f>
        <v>5100.8599999999997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8k/XdDzH2obpjKlr1nH4Oc6B8BidghginjHLOLzUj6bGMX4/kgMtcQL7KQlr2re2DnlkraInF2D2wcXAWyblw==" saltValue="FY5RLVEH3e/sVCZE2O3C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402214</v>
      </c>
      <c r="D6" s="19">
        <f t="shared" si="3"/>
        <v>46</v>
      </c>
      <c r="E6" s="19">
        <f t="shared" si="3"/>
        <v>17</v>
      </c>
      <c r="F6" s="19">
        <f t="shared" si="3"/>
        <v>1</v>
      </c>
      <c r="G6" s="19">
        <f t="shared" si="3"/>
        <v>0</v>
      </c>
      <c r="H6" s="19" t="str">
        <f t="shared" si="3"/>
        <v>福岡県　太宰府市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80.540000000000006</v>
      </c>
      <c r="P6" s="20">
        <f t="shared" si="3"/>
        <v>99.25</v>
      </c>
      <c r="Q6" s="20">
        <f t="shared" si="3"/>
        <v>85.49</v>
      </c>
      <c r="R6" s="20">
        <f t="shared" si="3"/>
        <v>2805</v>
      </c>
      <c r="S6" s="20">
        <f t="shared" si="3"/>
        <v>71566</v>
      </c>
      <c r="T6" s="20">
        <f t="shared" si="3"/>
        <v>29.6</v>
      </c>
      <c r="U6" s="20">
        <f t="shared" si="3"/>
        <v>2417.77</v>
      </c>
      <c r="V6" s="20">
        <f t="shared" si="3"/>
        <v>70902</v>
      </c>
      <c r="W6" s="20">
        <f t="shared" si="3"/>
        <v>13.9</v>
      </c>
      <c r="X6" s="20">
        <f t="shared" si="3"/>
        <v>5100.8599999999997</v>
      </c>
      <c r="Y6" s="21">
        <f>IF(Y7="",NA(),Y7)</f>
        <v>129.29</v>
      </c>
      <c r="Z6" s="21">
        <f t="shared" ref="Z6:AH6" si="4">IF(Z7="",NA(),Z7)</f>
        <v>134.12</v>
      </c>
      <c r="AA6" s="21">
        <f t="shared" si="4"/>
        <v>129.13</v>
      </c>
      <c r="AB6" s="21">
        <f t="shared" si="4"/>
        <v>130.22</v>
      </c>
      <c r="AC6" s="21">
        <f t="shared" si="4"/>
        <v>129.01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180.2</v>
      </c>
      <c r="AV6" s="21">
        <f t="shared" ref="AV6:BD6" si="6">IF(AV7="",NA(),AV7)</f>
        <v>230.73</v>
      </c>
      <c r="AW6" s="21">
        <f t="shared" si="6"/>
        <v>308.64</v>
      </c>
      <c r="AX6" s="21">
        <f t="shared" si="6"/>
        <v>313.49</v>
      </c>
      <c r="AY6" s="21">
        <f t="shared" si="6"/>
        <v>353.16</v>
      </c>
      <c r="AZ6" s="21">
        <f t="shared" si="6"/>
        <v>67.86</v>
      </c>
      <c r="BA6" s="21">
        <f t="shared" si="6"/>
        <v>72.92</v>
      </c>
      <c r="BB6" s="21">
        <f t="shared" si="6"/>
        <v>81.19</v>
      </c>
      <c r="BC6" s="21">
        <f t="shared" si="6"/>
        <v>85.86</v>
      </c>
      <c r="BD6" s="21">
        <f t="shared" si="6"/>
        <v>94.74</v>
      </c>
      <c r="BE6" s="20" t="str">
        <f>IF(BE7="","",IF(BE7="-","【-】","【"&amp;SUBSTITUTE(TEXT(BE7,"#,##0.00"),"-","△")&amp;"】"))</f>
        <v>【82.75】</v>
      </c>
      <c r="BF6" s="21">
        <f>IF(BF7="",NA(),BF7)</f>
        <v>416.98</v>
      </c>
      <c r="BG6" s="21">
        <f t="shared" ref="BG6:BO6" si="7">IF(BG7="",NA(),BG7)</f>
        <v>363.18</v>
      </c>
      <c r="BH6" s="21">
        <f t="shared" si="7"/>
        <v>423.21</v>
      </c>
      <c r="BI6" s="21">
        <f t="shared" si="7"/>
        <v>319.87</v>
      </c>
      <c r="BJ6" s="21">
        <f t="shared" si="7"/>
        <v>288.25</v>
      </c>
      <c r="BK6" s="21">
        <f t="shared" si="7"/>
        <v>709.4</v>
      </c>
      <c r="BL6" s="21">
        <f t="shared" si="7"/>
        <v>734.47</v>
      </c>
      <c r="BM6" s="21">
        <f t="shared" si="7"/>
        <v>720.89</v>
      </c>
      <c r="BN6" s="21">
        <f t="shared" si="7"/>
        <v>676.93</v>
      </c>
      <c r="BO6" s="21">
        <f t="shared" si="7"/>
        <v>635.88</v>
      </c>
      <c r="BP6" s="20" t="str">
        <f>IF(BP7="","",IF(BP7="-","【-】","【"&amp;SUBSTITUTE(TEXT(BP7,"#,##0.00"),"-","△")&amp;"】"))</f>
        <v>【602.56】</v>
      </c>
      <c r="BQ6" s="21">
        <f>IF(BQ7="",NA(),BQ7)</f>
        <v>111.73</v>
      </c>
      <c r="BR6" s="21">
        <f t="shared" ref="BR6:BZ6" si="8">IF(BR7="",NA(),BR7)</f>
        <v>120.36</v>
      </c>
      <c r="BS6" s="21">
        <f t="shared" si="8"/>
        <v>94.05</v>
      </c>
      <c r="BT6" s="21">
        <f t="shared" si="8"/>
        <v>116.53</v>
      </c>
      <c r="BU6" s="21">
        <f t="shared" si="8"/>
        <v>114.42</v>
      </c>
      <c r="BV6" s="21">
        <f t="shared" si="8"/>
        <v>91.14</v>
      </c>
      <c r="BW6" s="21">
        <f t="shared" si="8"/>
        <v>90.69</v>
      </c>
      <c r="BX6" s="21">
        <f t="shared" si="8"/>
        <v>90.5</v>
      </c>
      <c r="BY6" s="21">
        <f t="shared" si="8"/>
        <v>92.66</v>
      </c>
      <c r="BZ6" s="21">
        <f t="shared" si="8"/>
        <v>93.49</v>
      </c>
      <c r="CA6" s="20" t="str">
        <f>IF(CA7="","",IF(CA7="-","【-】","【"&amp;SUBSTITUTE(TEXT(CA7,"#,##0.00"),"-","△")&amp;"】"))</f>
        <v>【97.94】</v>
      </c>
      <c r="CB6" s="21">
        <f>IF(CB7="",NA(),CB7)</f>
        <v>148.01</v>
      </c>
      <c r="CC6" s="21">
        <f t="shared" ref="CC6:CK6" si="9">IF(CC7="",NA(),CC7)</f>
        <v>141.72999999999999</v>
      </c>
      <c r="CD6" s="21">
        <f t="shared" si="9"/>
        <v>143.43</v>
      </c>
      <c r="CE6" s="21">
        <f t="shared" si="9"/>
        <v>136.77000000000001</v>
      </c>
      <c r="CF6" s="21">
        <f t="shared" si="9"/>
        <v>140.19999999999999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97.8</v>
      </c>
      <c r="CY6" s="21">
        <f t="shared" ref="CY6:DG6" si="11">IF(CY7="",NA(),CY7)</f>
        <v>97.8</v>
      </c>
      <c r="CZ6" s="21">
        <f t="shared" si="11"/>
        <v>97.8</v>
      </c>
      <c r="DA6" s="21">
        <f t="shared" si="11"/>
        <v>97.82</v>
      </c>
      <c r="DB6" s="21">
        <f t="shared" si="11"/>
        <v>97.82</v>
      </c>
      <c r="DC6" s="21">
        <f t="shared" si="11"/>
        <v>94.17</v>
      </c>
      <c r="DD6" s="21">
        <f t="shared" si="11"/>
        <v>94.27</v>
      </c>
      <c r="DE6" s="21">
        <f t="shared" si="11"/>
        <v>94.46</v>
      </c>
      <c r="DF6" s="21">
        <f t="shared" si="11"/>
        <v>94.37</v>
      </c>
      <c r="DG6" s="21">
        <f t="shared" si="11"/>
        <v>94.61</v>
      </c>
      <c r="DH6" s="20" t="str">
        <f>IF(DH7="","",IF(DH7="-","【-】","【"&amp;SUBSTITUTE(TEXT(DH7,"#,##0.00"),"-","△")&amp;"】"))</f>
        <v>【96.00】</v>
      </c>
      <c r="DI6" s="21">
        <f>IF(DI7="",NA(),DI7)</f>
        <v>46.6</v>
      </c>
      <c r="DJ6" s="21">
        <f t="shared" ref="DJ6:DR6" si="12">IF(DJ7="",NA(),DJ7)</f>
        <v>48.33</v>
      </c>
      <c r="DK6" s="21">
        <f t="shared" si="12"/>
        <v>49.91</v>
      </c>
      <c r="DL6" s="21">
        <f t="shared" si="12"/>
        <v>51.51</v>
      </c>
      <c r="DM6" s="21">
        <f t="shared" si="12"/>
        <v>52.92</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0.17</v>
      </c>
      <c r="DU6" s="21">
        <f t="shared" ref="DU6:EC6" si="13">IF(DU7="",NA(),DU7)</f>
        <v>0.32</v>
      </c>
      <c r="DV6" s="21">
        <f t="shared" si="13"/>
        <v>0.32</v>
      </c>
      <c r="DW6" s="21">
        <f t="shared" si="13"/>
        <v>1</v>
      </c>
      <c r="DX6" s="21">
        <f t="shared" si="13"/>
        <v>1</v>
      </c>
      <c r="DY6" s="21">
        <f t="shared" si="13"/>
        <v>1.06</v>
      </c>
      <c r="DZ6" s="21">
        <f t="shared" si="13"/>
        <v>2.02</v>
      </c>
      <c r="EA6" s="21">
        <f t="shared" si="13"/>
        <v>2.67</v>
      </c>
      <c r="EB6" s="21">
        <f t="shared" si="13"/>
        <v>3.43</v>
      </c>
      <c r="EC6" s="21">
        <f t="shared" si="13"/>
        <v>4.25</v>
      </c>
      <c r="ED6" s="20" t="str">
        <f>IF(ED7="","",IF(ED7="-","【-】","【"&amp;SUBSTITUTE(TEXT(ED7,"#,##0.00"),"-","△")&amp;"】"))</f>
        <v>【9.46】</v>
      </c>
      <c r="EE6" s="21">
        <f>IF(EE7="",NA(),EE7)</f>
        <v>0.43</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402214</v>
      </c>
      <c r="D7" s="23">
        <v>46</v>
      </c>
      <c r="E7" s="23">
        <v>17</v>
      </c>
      <c r="F7" s="23">
        <v>1</v>
      </c>
      <c r="G7" s="23">
        <v>0</v>
      </c>
      <c r="H7" s="23" t="s">
        <v>96</v>
      </c>
      <c r="I7" s="23" t="s">
        <v>97</v>
      </c>
      <c r="J7" s="23" t="s">
        <v>98</v>
      </c>
      <c r="K7" s="23" t="s">
        <v>99</v>
      </c>
      <c r="L7" s="23" t="s">
        <v>100</v>
      </c>
      <c r="M7" s="23" t="s">
        <v>101</v>
      </c>
      <c r="N7" s="24" t="s">
        <v>102</v>
      </c>
      <c r="O7" s="24">
        <v>80.540000000000006</v>
      </c>
      <c r="P7" s="24">
        <v>99.25</v>
      </c>
      <c r="Q7" s="24">
        <v>85.49</v>
      </c>
      <c r="R7" s="24">
        <v>2805</v>
      </c>
      <c r="S7" s="24">
        <v>71566</v>
      </c>
      <c r="T7" s="24">
        <v>29.6</v>
      </c>
      <c r="U7" s="24">
        <v>2417.77</v>
      </c>
      <c r="V7" s="24">
        <v>70902</v>
      </c>
      <c r="W7" s="24">
        <v>13.9</v>
      </c>
      <c r="X7" s="24">
        <v>5100.8599999999997</v>
      </c>
      <c r="Y7" s="24">
        <v>129.29</v>
      </c>
      <c r="Z7" s="24">
        <v>134.12</v>
      </c>
      <c r="AA7" s="24">
        <v>129.13</v>
      </c>
      <c r="AB7" s="24">
        <v>130.22</v>
      </c>
      <c r="AC7" s="24">
        <v>129.01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180.2</v>
      </c>
      <c r="AV7" s="24">
        <v>230.73</v>
      </c>
      <c r="AW7" s="24">
        <v>308.64</v>
      </c>
      <c r="AX7" s="24">
        <v>313.49</v>
      </c>
      <c r="AY7" s="24">
        <v>353.16</v>
      </c>
      <c r="AZ7" s="24">
        <v>67.86</v>
      </c>
      <c r="BA7" s="24">
        <v>72.92</v>
      </c>
      <c r="BB7" s="24">
        <v>81.19</v>
      </c>
      <c r="BC7" s="24">
        <v>85.86</v>
      </c>
      <c r="BD7" s="24">
        <v>94.74</v>
      </c>
      <c r="BE7" s="24">
        <v>82.75</v>
      </c>
      <c r="BF7" s="24">
        <v>416.98</v>
      </c>
      <c r="BG7" s="24">
        <v>363.18</v>
      </c>
      <c r="BH7" s="24">
        <v>423.21</v>
      </c>
      <c r="BI7" s="24">
        <v>319.87</v>
      </c>
      <c r="BJ7" s="24">
        <v>288.25</v>
      </c>
      <c r="BK7" s="24">
        <v>709.4</v>
      </c>
      <c r="BL7" s="24">
        <v>734.47</v>
      </c>
      <c r="BM7" s="24">
        <v>720.89</v>
      </c>
      <c r="BN7" s="24">
        <v>676.93</v>
      </c>
      <c r="BO7" s="24">
        <v>635.88</v>
      </c>
      <c r="BP7" s="24">
        <v>602.55999999999995</v>
      </c>
      <c r="BQ7" s="24">
        <v>111.73</v>
      </c>
      <c r="BR7" s="24">
        <v>120.36</v>
      </c>
      <c r="BS7" s="24">
        <v>94.05</v>
      </c>
      <c r="BT7" s="24">
        <v>116.53</v>
      </c>
      <c r="BU7" s="24">
        <v>114.42</v>
      </c>
      <c r="BV7" s="24">
        <v>91.14</v>
      </c>
      <c r="BW7" s="24">
        <v>90.69</v>
      </c>
      <c r="BX7" s="24">
        <v>90.5</v>
      </c>
      <c r="BY7" s="24">
        <v>92.66</v>
      </c>
      <c r="BZ7" s="24">
        <v>93.49</v>
      </c>
      <c r="CA7" s="24">
        <v>97.94</v>
      </c>
      <c r="CB7" s="24">
        <v>148.01</v>
      </c>
      <c r="CC7" s="24">
        <v>141.72999999999999</v>
      </c>
      <c r="CD7" s="24">
        <v>143.43</v>
      </c>
      <c r="CE7" s="24">
        <v>136.77000000000001</v>
      </c>
      <c r="CF7" s="24">
        <v>140.19999999999999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97.8</v>
      </c>
      <c r="CY7" s="24">
        <v>97.8</v>
      </c>
      <c r="CZ7" s="24">
        <v>97.8</v>
      </c>
      <c r="DA7" s="24">
        <v>97.82</v>
      </c>
      <c r="DB7" s="24">
        <v>97.82</v>
      </c>
      <c r="DC7" s="24">
        <v>94.17</v>
      </c>
      <c r="DD7" s="24">
        <v>94.27</v>
      </c>
      <c r="DE7" s="24">
        <v>94.46</v>
      </c>
      <c r="DF7" s="24">
        <v>94.37</v>
      </c>
      <c r="DG7" s="24">
        <v>94.61</v>
      </c>
      <c r="DH7" s="24">
        <v>96</v>
      </c>
      <c r="DI7" s="24">
        <v>46.6</v>
      </c>
      <c r="DJ7" s="24">
        <v>48.33</v>
      </c>
      <c r="DK7" s="24">
        <v>49.91</v>
      </c>
      <c r="DL7" s="24">
        <v>51.51</v>
      </c>
      <c r="DM7" s="24">
        <v>52.92</v>
      </c>
      <c r="DN7" s="24">
        <v>23.25</v>
      </c>
      <c r="DO7" s="24">
        <v>25.2</v>
      </c>
      <c r="DP7" s="24">
        <v>27.42</v>
      </c>
      <c r="DQ7" s="24">
        <v>30.01</v>
      </c>
      <c r="DR7" s="24">
        <v>32.229999999999997</v>
      </c>
      <c r="DS7" s="24">
        <v>42.2</v>
      </c>
      <c r="DT7" s="24">
        <v>0.17</v>
      </c>
      <c r="DU7" s="24">
        <v>0.32</v>
      </c>
      <c r="DV7" s="24">
        <v>0.32</v>
      </c>
      <c r="DW7" s="24">
        <v>1</v>
      </c>
      <c r="DX7" s="24">
        <v>1</v>
      </c>
      <c r="DY7" s="24">
        <v>1.06</v>
      </c>
      <c r="DZ7" s="24">
        <v>2.02</v>
      </c>
      <c r="EA7" s="24">
        <v>2.67</v>
      </c>
      <c r="EB7" s="24">
        <v>3.43</v>
      </c>
      <c r="EC7" s="24">
        <v>4.25</v>
      </c>
      <c r="ED7" s="24">
        <v>9.4600000000000009</v>
      </c>
      <c r="EE7" s="24">
        <v>0.43</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髙原　寿子</cp:lastModifiedBy>
  <cp:lastPrinted>2026-01-30T05:23:12Z</cp:lastPrinted>
  <dcterms:created xsi:type="dcterms:W3CDTF">2025-12-23T06:05:30Z</dcterms:created>
  <dcterms:modified xsi:type="dcterms:W3CDTF">2026-01-30T05:23:17Z</dcterms:modified>
  <cp:category/>
</cp:coreProperties>
</file>