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8378\Desktop\"/>
    </mc:Choice>
  </mc:AlternateContent>
  <bookViews>
    <workbookView xWindow="0" yWindow="0" windowWidth="19200" windowHeight="11370"/>
  </bookViews>
  <sheets>
    <sheet name="売上試算表記入例" sheetId="1" r:id="rId1"/>
    <sheet name="記入例 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4" l="1"/>
  <c r="G7" i="1"/>
  <c r="M13" i="1"/>
  <c r="J24" i="4" l="1"/>
  <c r="G28" i="4" s="1"/>
  <c r="J31" i="4" s="1"/>
  <c r="J22" i="4"/>
  <c r="J17" i="4"/>
  <c r="M14" i="4"/>
  <c r="G14" i="4"/>
  <c r="Q8" i="4"/>
  <c r="M28" i="4" s="1"/>
  <c r="O6" i="4"/>
  <c r="O7" i="4" s="1"/>
  <c r="D7" i="4" s="1"/>
  <c r="D5" i="4"/>
  <c r="D4" i="1"/>
  <c r="O5" i="1"/>
  <c r="O6" i="1" s="1"/>
  <c r="D6" i="1" s="1"/>
  <c r="J21" i="1"/>
  <c r="J23" i="1"/>
  <c r="G27" i="1" s="1"/>
  <c r="J16" i="1"/>
  <c r="G13" i="1"/>
  <c r="Q7" i="1"/>
  <c r="M27" i="1" s="1"/>
  <c r="S14" i="1" l="1"/>
  <c r="S15" i="4"/>
  <c r="D6" i="4"/>
  <c r="S29" i="4"/>
  <c r="D5" i="1"/>
  <c r="J30" i="1"/>
  <c r="S28" i="1" s="1"/>
</calcChain>
</file>

<file path=xl/comments1.xml><?xml version="1.0" encoding="utf-8"?>
<comments xmlns="http://schemas.openxmlformats.org/spreadsheetml/2006/main">
  <authors>
    <author>立石　恵子</author>
  </authors>
  <commentList>
    <comment ref="S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小数点第2位以下切り捨て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小数点第2位以下切り捨て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<sst xmlns="http://schemas.openxmlformats.org/spreadsheetml/2006/main" count="127" uniqueCount="50">
  <si>
    <t>B</t>
    <phoneticPr fontId="1"/>
  </si>
  <si>
    <t>A</t>
    <phoneticPr fontId="1"/>
  </si>
  <si>
    <t>D</t>
    <phoneticPr fontId="1"/>
  </si>
  <si>
    <t>C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</si>
  <si>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</si>
  <si>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</si>
  <si>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</si>
  <si>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</si>
  <si>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（１）売上高等</t>
    <rPh sb="3" eb="5">
      <t>ウリアゲ</t>
    </rPh>
    <rPh sb="5" eb="6">
      <t>タカ</t>
    </rPh>
    <rPh sb="6" eb="7">
      <t>トウ</t>
    </rPh>
    <phoneticPr fontId="1"/>
  </si>
  <si>
    <t>（イ）最近１か月の売上高等</t>
    <rPh sb="3" eb="5">
      <t>サイキン</t>
    </rPh>
    <rPh sb="7" eb="8">
      <t>ゲツ</t>
    </rPh>
    <rPh sb="9" eb="10">
      <t>ウ</t>
    </rPh>
    <rPh sb="10" eb="11">
      <t>ア</t>
    </rPh>
    <rPh sb="11" eb="12">
      <t>タカ</t>
    </rPh>
    <rPh sb="12" eb="13">
      <t>トウ</t>
    </rPh>
    <phoneticPr fontId="1"/>
  </si>
  <si>
    <t>B</t>
    <phoneticPr fontId="1"/>
  </si>
  <si>
    <t>－</t>
    <phoneticPr fontId="1"/>
  </si>
  <si>
    <t>円</t>
    <rPh sb="0" eb="1">
      <t>エン</t>
    </rPh>
    <phoneticPr fontId="1"/>
  </si>
  <si>
    <t>×100＝</t>
    <phoneticPr fontId="1"/>
  </si>
  <si>
    <t>＜減少率（実績の計算）＞</t>
    <rPh sb="1" eb="4">
      <t>ゲンショウリツ</t>
    </rPh>
    <rPh sb="5" eb="7">
      <t>ジッセキ</t>
    </rPh>
    <rPh sb="8" eb="10">
      <t>ケイサン</t>
    </rPh>
    <phoneticPr fontId="1"/>
  </si>
  <si>
    <t>（ロ）最近３か月間の売上高等の実績見込み</t>
    <rPh sb="3" eb="5">
      <t>サイキン</t>
    </rPh>
    <rPh sb="7" eb="8">
      <t>ゲツ</t>
    </rPh>
    <rPh sb="8" eb="9">
      <t>カン</t>
    </rPh>
    <rPh sb="10" eb="12">
      <t>ウリアゲ</t>
    </rPh>
    <rPh sb="12" eb="13">
      <t>タカ</t>
    </rPh>
    <rPh sb="13" eb="14">
      <t>トウ</t>
    </rPh>
    <rPh sb="15" eb="17">
      <t>ジッセキ</t>
    </rPh>
    <rPh sb="17" eb="19">
      <t>ミコ</t>
    </rPh>
    <phoneticPr fontId="1"/>
  </si>
  <si>
    <t>％</t>
    <phoneticPr fontId="1"/>
  </si>
  <si>
    <t>前年同期実績額・・</t>
    <rPh sb="0" eb="2">
      <t>ゼンネン</t>
    </rPh>
    <rPh sb="2" eb="4">
      <t>ドウキ</t>
    </rPh>
    <rPh sb="4" eb="6">
      <t>ジッセキ</t>
    </rPh>
    <rPh sb="6" eb="7">
      <t>ガク</t>
    </rPh>
    <phoneticPr fontId="1"/>
  </si>
  <si>
    <t>見込み額・・・・</t>
    <rPh sb="0" eb="2">
      <t>ミコ</t>
    </rPh>
    <rPh sb="3" eb="4">
      <t>ガク</t>
    </rPh>
    <phoneticPr fontId="1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</si>
  <si>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1"/>
  </si>
  <si>
    <t>法人名または商号</t>
    <rPh sb="0" eb="2">
      <t>ホウジン</t>
    </rPh>
    <rPh sb="2" eb="3">
      <t>メイ</t>
    </rPh>
    <rPh sb="6" eb="8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</si>
  <si>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</si>
  <si>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印</t>
    <rPh sb="0" eb="1">
      <t>イン</t>
    </rPh>
    <phoneticPr fontId="1"/>
  </si>
  <si>
    <t>上記の売上等は、当社の社内管理資料の内容と相違ありません。</t>
    <rPh sb="0" eb="2">
      <t>ジョウキ</t>
    </rPh>
    <rPh sb="3" eb="5">
      <t>ウリアゲ</t>
    </rPh>
    <rPh sb="5" eb="6">
      <t>トウ</t>
    </rPh>
    <rPh sb="8" eb="10">
      <t>トウシャ</t>
    </rPh>
    <rPh sb="11" eb="13">
      <t>シャナイ</t>
    </rPh>
    <rPh sb="13" eb="15">
      <t>カンリ</t>
    </rPh>
    <rPh sb="15" eb="17">
      <t>シリョウ</t>
    </rPh>
    <rPh sb="18" eb="20">
      <t>ナイヨウ</t>
    </rPh>
    <rPh sb="21" eb="23">
      <t>ソウイ</t>
    </rPh>
    <phoneticPr fontId="1"/>
  </si>
  <si>
    <t>合計</t>
    <rPh sb="0" eb="2">
      <t>ゴウケイ</t>
    </rPh>
    <phoneticPr fontId="1"/>
  </si>
  <si>
    <t>（B+D）</t>
    <phoneticPr fontId="1"/>
  </si>
  <si>
    <t>（A+C）</t>
    <phoneticPr fontId="1"/>
  </si>
  <si>
    <t>売上高及び売上見込み明細表</t>
    <rPh sb="0" eb="2">
      <t>ウリアゲ</t>
    </rPh>
    <rPh sb="2" eb="3">
      <t>タカ</t>
    </rPh>
    <rPh sb="3" eb="4">
      <t>オヨ</t>
    </rPh>
    <rPh sb="5" eb="6">
      <t>ウ</t>
    </rPh>
    <rPh sb="6" eb="7">
      <t>ア</t>
    </rPh>
    <rPh sb="7" eb="9">
      <t>ミコ</t>
    </rPh>
    <rPh sb="10" eb="13">
      <t>メイサイヒョウ</t>
    </rPh>
    <phoneticPr fontId="1"/>
  </si>
  <si>
    <t>＜減少率（実績見込みの計算）＞</t>
    <rPh sb="1" eb="4">
      <t>ゲンショウリツ</t>
    </rPh>
    <rPh sb="5" eb="7">
      <t>ジッセキ</t>
    </rPh>
    <rPh sb="7" eb="9">
      <t>ミコ</t>
    </rPh>
    <rPh sb="11" eb="13">
      <t>ケイサン</t>
    </rPh>
    <phoneticPr fontId="1"/>
  </si>
  <si>
    <t>災害発生直前の前年同期売上高等実績　(円）</t>
    <rPh sb="0" eb="2">
      <t>サイガイ</t>
    </rPh>
    <rPh sb="2" eb="4">
      <t>ハッセイ</t>
    </rPh>
    <rPh sb="4" eb="6">
      <t>チョクゼン</t>
    </rPh>
    <rPh sb="7" eb="9">
      <t>ゼンネン</t>
    </rPh>
    <rPh sb="9" eb="11">
      <t>ドウキ</t>
    </rPh>
    <rPh sb="11" eb="13">
      <t>ウリアゲ</t>
    </rPh>
    <rPh sb="13" eb="14">
      <t>タカ</t>
    </rPh>
    <rPh sb="14" eb="15">
      <t>トウ</t>
    </rPh>
    <rPh sb="15" eb="17">
      <t>ジッセキ</t>
    </rPh>
    <rPh sb="19" eb="20">
      <t>エン</t>
    </rPh>
    <phoneticPr fontId="1"/>
  </si>
  <si>
    <t>最近３か月（売上高等の実績見込み）　(円）</t>
    <rPh sb="0" eb="2">
      <t>サイキン</t>
    </rPh>
    <rPh sb="4" eb="5">
      <t>ゲツ</t>
    </rPh>
    <rPh sb="6" eb="7">
      <t>ウ</t>
    </rPh>
    <rPh sb="7" eb="8">
      <t>ア</t>
    </rPh>
    <rPh sb="8" eb="9">
      <t>タカ</t>
    </rPh>
    <rPh sb="9" eb="10">
      <t>トウ</t>
    </rPh>
    <rPh sb="11" eb="13">
      <t>ジッセキ</t>
    </rPh>
    <rPh sb="13" eb="15">
      <t>ミコ</t>
    </rPh>
    <phoneticPr fontId="1"/>
  </si>
  <si>
    <r>
      <rPr>
        <sz val="11"/>
        <color theme="1"/>
        <rFont val="游ゴシック"/>
        <family val="3"/>
        <charset val="128"/>
        <scheme val="minor"/>
      </rPr>
      <t>円</t>
    </r>
    <r>
      <rPr>
        <b/>
        <sz val="11"/>
        <color theme="1"/>
        <rFont val="游ゴシック"/>
        <family val="3"/>
        <charset val="128"/>
        <scheme val="minor"/>
      </rPr>
      <t>・・・③+④</t>
    </r>
    <rPh sb="0" eb="1">
      <t>エン</t>
    </rPh>
    <phoneticPr fontId="1"/>
  </si>
  <si>
    <r>
      <rPr>
        <sz val="11"/>
        <color theme="1"/>
        <rFont val="游ゴシック"/>
        <family val="3"/>
        <charset val="128"/>
        <scheme val="minor"/>
      </rPr>
      <t>円</t>
    </r>
    <r>
      <rPr>
        <b/>
        <sz val="11"/>
        <color theme="1"/>
        <rFont val="游ゴシック"/>
        <family val="3"/>
        <charset val="128"/>
        <scheme val="minor"/>
      </rPr>
      <t>・・・①＋②</t>
    </r>
    <rPh sb="0" eb="1">
      <t>エン</t>
    </rPh>
    <phoneticPr fontId="1"/>
  </si>
  <si>
    <t>月</t>
    <rPh sb="0" eb="1">
      <t>ガツ</t>
    </rPh>
    <phoneticPr fontId="1"/>
  </si>
  <si>
    <t>令和２年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</si>
  <si>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</si>
  <si>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</si>
  <si>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平成３１</t>
    <rPh sb="0" eb="2">
      <t>ヘイセイ</t>
    </rPh>
    <phoneticPr fontId="1"/>
  </si>
  <si>
    <t>令和元</t>
    <rPh sb="0" eb="2">
      <t>レイワ</t>
    </rPh>
    <rPh sb="2" eb="3">
      <t>ガン</t>
    </rPh>
    <phoneticPr fontId="1"/>
  </si>
  <si>
    <t>令和　　●年　　●月　　●日</t>
    <rPh sb="0" eb="2">
      <t>レイワ</t>
    </rPh>
    <rPh sb="5" eb="6">
      <t>トシ</t>
    </rPh>
    <rPh sb="9" eb="10">
      <t>ツキ</t>
    </rPh>
    <rPh sb="13" eb="14">
      <t>ヒ</t>
    </rPh>
    <phoneticPr fontId="1"/>
  </si>
  <si>
    <t>（株）■　■　■　商会</t>
    <rPh sb="0" eb="3">
      <t>カブ</t>
    </rPh>
    <rPh sb="9" eb="11">
      <t>ショウカイ</t>
    </rPh>
    <phoneticPr fontId="1"/>
  </si>
  <si>
    <t>太　宰　府　太　郎</t>
    <rPh sb="0" eb="1">
      <t>フトシ</t>
    </rPh>
    <rPh sb="2" eb="3">
      <t>サイ</t>
    </rPh>
    <rPh sb="4" eb="5">
      <t>フ</t>
    </rPh>
    <rPh sb="6" eb="7">
      <t>フトシ</t>
    </rPh>
    <rPh sb="8" eb="9">
      <t>ロウ</t>
    </rPh>
    <phoneticPr fontId="1"/>
  </si>
  <si>
    <t>5号（通常認定分）</t>
    <rPh sb="1" eb="2">
      <t>ゴウ</t>
    </rPh>
    <rPh sb="3" eb="5">
      <t>ツウジョウ</t>
    </rPh>
    <rPh sb="5" eb="7">
      <t>ニンテイ</t>
    </rPh>
    <rPh sb="7" eb="8">
      <t>ブン</t>
    </rPh>
    <phoneticPr fontId="1"/>
  </si>
  <si>
    <t>4号、危機関連保証（5号認定緩和分）</t>
    <rPh sb="1" eb="2">
      <t>ゴウ</t>
    </rPh>
    <rPh sb="3" eb="5">
      <t>キキ</t>
    </rPh>
    <rPh sb="5" eb="7">
      <t>カンレン</t>
    </rPh>
    <rPh sb="7" eb="9">
      <t>ホショウ</t>
    </rPh>
    <rPh sb="11" eb="12">
      <t>ゴウ</t>
    </rPh>
    <rPh sb="12" eb="14">
      <t>ニンテイ</t>
    </rPh>
    <rPh sb="14" eb="16">
      <t>カンワ</t>
    </rPh>
    <rPh sb="16" eb="17">
      <t>ブン</t>
    </rPh>
    <phoneticPr fontId="1"/>
  </si>
  <si>
    <t>Ａ最近1ヶ月の確定している売上高</t>
    <rPh sb="1" eb="3">
      <t>サイキン</t>
    </rPh>
    <rPh sb="5" eb="6">
      <t>ゲツ</t>
    </rPh>
    <rPh sb="7" eb="9">
      <t>カクテイ</t>
    </rPh>
    <rPh sb="13" eb="15">
      <t>ウリアゲ</t>
    </rPh>
    <rPh sb="15" eb="16">
      <t>タカ</t>
    </rPh>
    <phoneticPr fontId="1"/>
  </si>
  <si>
    <r>
      <t>③④その後2ヶ月間の売上高</t>
    </r>
    <r>
      <rPr>
        <u val="double"/>
        <sz val="8"/>
        <color theme="1"/>
        <rFont val="游ゴシック"/>
        <family val="3"/>
        <charset val="128"/>
        <scheme val="minor"/>
      </rPr>
      <t>見込み</t>
    </r>
    <rPh sb="4" eb="5">
      <t>アト</t>
    </rPh>
    <rPh sb="7" eb="8">
      <t>ツキ</t>
    </rPh>
    <rPh sb="8" eb="9">
      <t>アイダ</t>
    </rPh>
    <rPh sb="10" eb="12">
      <t>ウリアゲ</t>
    </rPh>
    <rPh sb="12" eb="13">
      <t>タカ</t>
    </rPh>
    <rPh sb="13" eb="15">
      <t>ミコ</t>
    </rPh>
    <phoneticPr fontId="1"/>
  </si>
  <si>
    <r>
      <t>Ａ③④                    最近3ヶ月間の</t>
    </r>
    <r>
      <rPr>
        <u val="double"/>
        <sz val="8"/>
        <color theme="1"/>
        <rFont val="游ゴシック"/>
        <family val="3"/>
        <charset val="128"/>
        <scheme val="minor"/>
      </rPr>
      <t>確定している売上高（実績）</t>
    </r>
    <rPh sb="23" eb="25">
      <t>サイキン</t>
    </rPh>
    <rPh sb="27" eb="28">
      <t>ツキ</t>
    </rPh>
    <rPh sb="28" eb="29">
      <t>アイダ</t>
    </rPh>
    <rPh sb="30" eb="32">
      <t>カクテイ</t>
    </rPh>
    <rPh sb="36" eb="38">
      <t>ウリアゲ</t>
    </rPh>
    <rPh sb="38" eb="39">
      <t>タカ</t>
    </rPh>
    <rPh sb="40" eb="42">
      <t>ジッセキ</t>
    </rPh>
    <phoneticPr fontId="1"/>
  </si>
  <si>
    <t>平成31</t>
    <rPh sb="0" eb="2">
      <t>ヘイセイ</t>
    </rPh>
    <phoneticPr fontId="1"/>
  </si>
  <si>
    <t>令和元</t>
    <rPh sb="0" eb="2">
      <t>レイワ</t>
    </rPh>
    <rPh sb="2" eb="3">
      <t>モト</t>
    </rPh>
    <phoneticPr fontId="1"/>
  </si>
  <si>
    <t>売上試算表記入例(４号、５号、危機関連保証用）</t>
    <rPh sb="0" eb="2">
      <t>ウリアゲ</t>
    </rPh>
    <rPh sb="2" eb="4">
      <t>シサン</t>
    </rPh>
    <rPh sb="4" eb="5">
      <t>ヒョウ</t>
    </rPh>
    <rPh sb="5" eb="7">
      <t>キニュウ</t>
    </rPh>
    <rPh sb="7" eb="8">
      <t>レイ</t>
    </rPh>
    <rPh sb="10" eb="11">
      <t>ゴウ</t>
    </rPh>
    <rPh sb="13" eb="14">
      <t>ゴウ</t>
    </rPh>
    <rPh sb="15" eb="17">
      <t>キキ</t>
    </rPh>
    <rPh sb="17" eb="19">
      <t>カンレン</t>
    </rPh>
    <rPh sb="19" eb="21">
      <t>ホショウ</t>
    </rPh>
    <rPh sb="21" eb="22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</si>
</sst>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_ 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u val="double"/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6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0" xfId="0" applyFont="1" applyBorder="1">
      <alignment vertical="center"/>
    </xf>
    <xf numFmtId="0" fontId="10" fillId="0" borderId="0" xfId="0" applyFont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1" xfId="0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176" fontId="0" fillId="0" borderId="0" xfId="1" applyNumberFormat="1" applyFont="1" applyBorder="1" applyAlignment="1">
      <alignment vertical="center"/>
    </xf>
    <xf numFmtId="177" fontId="0" fillId="0" borderId="0" xfId="0" applyNumberFormat="1" applyBorder="1" applyAlignment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0" xfId="0" applyBorder="1" applyAlignment="1">
      <alignment vertical="center"/>
    </xf>
    <xf numFmtId="0" fontId="0" fillId="0" borderId="31" xfId="0" applyBorder="1">
      <alignment vertical="center"/>
    </xf>
    <xf numFmtId="0" fontId="0" fillId="0" borderId="30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11" fillId="0" borderId="33" xfId="0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177" fontId="0" fillId="0" borderId="33" xfId="0" applyNumberFormat="1" applyBorder="1" applyAlignment="1">
      <alignment vertical="center"/>
    </xf>
    <xf numFmtId="0" fontId="0" fillId="0" borderId="34" xfId="0" applyBorder="1">
      <alignment vertical="center"/>
    </xf>
    <xf numFmtId="0" fontId="0" fillId="0" borderId="33" xfId="0" applyBorder="1" applyAlignment="1">
      <alignment vertical="center"/>
    </xf>
    <xf numFmtId="176" fontId="0" fillId="0" borderId="33" xfId="1" applyNumberFormat="1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0" fillId="0" borderId="0" xfId="0" applyFont="1" applyBorder="1" applyAlignment="1">
      <alignment vertical="top"/>
    </xf>
    <xf numFmtId="0" fontId="9" fillId="0" borderId="9" xfId="0" applyFont="1" applyBorder="1">
      <alignment vertical="center"/>
    </xf>
    <xf numFmtId="0" fontId="9" fillId="0" borderId="12" xfId="0" applyFont="1" applyBorder="1" applyAlignment="1">
      <alignment vertical="top"/>
    </xf>
    <xf numFmtId="0" fontId="10" fillId="0" borderId="5" xfId="0" applyFont="1" applyBorder="1">
      <alignment vertical="center"/>
    </xf>
    <xf numFmtId="0" fontId="10" fillId="0" borderId="8" xfId="0" applyFont="1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8" xfId="0" applyFill="1" applyBorder="1" applyAlignment="1" applyProtection="1">
      <alignment vertical="center"/>
      <protection locked="0"/>
    </xf>
    <xf numFmtId="0" fontId="0" fillId="0" borderId="26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39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 shrinkToFit="1"/>
    </xf>
    <xf numFmtId="0" fontId="16" fillId="0" borderId="41" xfId="0" applyFont="1" applyBorder="1" applyAlignment="1">
      <alignment vertical="center" wrapText="1" shrinkToFit="1"/>
    </xf>
    <xf numFmtId="0" fontId="18" fillId="0" borderId="41" xfId="0" applyFont="1" applyBorder="1" applyAlignment="1">
      <alignment horizontal="left" vertical="top" wrapText="1" shrinkToFit="1"/>
    </xf>
    <xf numFmtId="0" fontId="16" fillId="0" borderId="42" xfId="0" applyFont="1" applyBorder="1" applyAlignment="1">
      <alignment horizontal="left" vertical="top" wrapText="1" shrinkToFit="1"/>
    </xf>
    <xf numFmtId="0" fontId="19" fillId="2" borderId="38" xfId="0" applyFont="1" applyFill="1" applyBorder="1" applyAlignment="1" applyProtection="1">
      <alignment vertical="center"/>
      <protection locked="0"/>
    </xf>
    <xf numFmtId="0" fontId="19" fillId="2" borderId="2" xfId="0" applyFont="1" applyFill="1" applyBorder="1" applyAlignment="1" applyProtection="1">
      <alignment horizontal="right" vertical="center"/>
      <protection locked="0"/>
    </xf>
    <xf numFmtId="0" fontId="19" fillId="2" borderId="2" xfId="0" applyFont="1" applyFill="1" applyBorder="1" applyAlignment="1" applyProtection="1">
      <alignment vertical="center"/>
      <protection locked="0"/>
    </xf>
    <xf numFmtId="0" fontId="16" fillId="0" borderId="45" xfId="0" applyFont="1" applyBorder="1" applyAlignment="1">
      <alignment horizontal="center" vertical="center" wrapText="1" shrinkToFit="1"/>
    </xf>
    <xf numFmtId="0" fontId="16" fillId="0" borderId="43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38" fontId="0" fillId="2" borderId="13" xfId="1" applyFont="1" applyFill="1" applyBorder="1" applyAlignment="1" applyProtection="1">
      <alignment horizontal="center" vertical="center"/>
      <protection locked="0"/>
    </xf>
    <xf numFmtId="38" fontId="0" fillId="2" borderId="14" xfId="1" applyFont="1" applyFill="1" applyBorder="1" applyAlignment="1" applyProtection="1">
      <alignment horizontal="center" vertical="center"/>
      <protection locked="0"/>
    </xf>
    <xf numFmtId="38" fontId="0" fillId="2" borderId="15" xfId="1" applyFont="1" applyFill="1" applyBorder="1" applyAlignment="1" applyProtection="1">
      <alignment horizontal="center" vertical="center"/>
      <protection locked="0"/>
    </xf>
    <xf numFmtId="38" fontId="0" fillId="2" borderId="2" xfId="1" applyFont="1" applyFill="1" applyBorder="1" applyAlignment="1" applyProtection="1">
      <alignment horizontal="center" vertical="center"/>
      <protection locked="0"/>
    </xf>
    <xf numFmtId="38" fontId="0" fillId="2" borderId="3" xfId="1" applyFont="1" applyFill="1" applyBorder="1" applyAlignment="1" applyProtection="1">
      <alignment horizontal="center" vertical="center"/>
      <protection locked="0"/>
    </xf>
    <xf numFmtId="38" fontId="0" fillId="2" borderId="4" xfId="1" applyFont="1" applyFill="1" applyBorder="1" applyAlignment="1" applyProtection="1">
      <alignment horizontal="center" vertical="center"/>
      <protection locked="0"/>
    </xf>
    <xf numFmtId="38" fontId="0" fillId="2" borderId="1" xfId="1" applyFont="1" applyFill="1" applyBorder="1" applyAlignment="1" applyProtection="1">
      <alignment horizontal="center" vertical="center"/>
      <protection locked="0"/>
    </xf>
    <xf numFmtId="38" fontId="0" fillId="0" borderId="1" xfId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44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176" fontId="0" fillId="0" borderId="16" xfId="1" applyNumberFormat="1" applyFont="1" applyBorder="1" applyAlignment="1">
      <alignment horizontal="center" vertical="center"/>
    </xf>
    <xf numFmtId="176" fontId="0" fillId="0" borderId="18" xfId="1" applyNumberFormat="1" applyFont="1" applyBorder="1" applyAlignment="1">
      <alignment horizontal="center" vertical="center"/>
    </xf>
    <xf numFmtId="176" fontId="0" fillId="0" borderId="17" xfId="1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14</xdr:row>
      <xdr:rowOff>85725</xdr:rowOff>
    </xdr:from>
    <xdr:to>
      <xdr:col>17</xdr:col>
      <xdr:colOff>0</xdr:colOff>
      <xdr:row>14</xdr:row>
      <xdr:rowOff>85725</xdr:rowOff>
    </xdr:to>
    <xdr:cxnSp macro="">
      <xdr:nvCxnSpPr>
        <xdr:cNvPr id="3" name="直線コネクタ 2"/>
        <xdr:cNvCxnSpPr/>
      </xdr:nvCxnSpPr>
      <xdr:spPr>
        <a:xfrm>
          <a:off x="847725" y="4324350"/>
          <a:ext cx="47625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28</xdr:row>
      <xdr:rowOff>114300</xdr:rowOff>
    </xdr:from>
    <xdr:to>
      <xdr:col>17</xdr:col>
      <xdr:colOff>0</xdr:colOff>
      <xdr:row>28</xdr:row>
      <xdr:rowOff>114300</xdr:rowOff>
    </xdr:to>
    <xdr:cxnSp macro="">
      <xdr:nvCxnSpPr>
        <xdr:cNvPr id="6" name="直線コネクタ 5"/>
        <xdr:cNvCxnSpPr/>
      </xdr:nvCxnSpPr>
      <xdr:spPr>
        <a:xfrm>
          <a:off x="828675" y="7248525"/>
          <a:ext cx="47815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15</xdr:row>
      <xdr:rowOff>85725</xdr:rowOff>
    </xdr:from>
    <xdr:to>
      <xdr:col>17</xdr:col>
      <xdr:colOff>0</xdr:colOff>
      <xdr:row>15</xdr:row>
      <xdr:rowOff>85725</xdr:rowOff>
    </xdr:to>
    <xdr:cxnSp macro="">
      <xdr:nvCxnSpPr>
        <xdr:cNvPr id="2" name="直線コネクタ 1"/>
        <xdr:cNvCxnSpPr/>
      </xdr:nvCxnSpPr>
      <xdr:spPr>
        <a:xfrm>
          <a:off x="1038225" y="4914900"/>
          <a:ext cx="45148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</xdr:row>
      <xdr:rowOff>114300</xdr:rowOff>
    </xdr:from>
    <xdr:to>
      <xdr:col>17</xdr:col>
      <xdr:colOff>0</xdr:colOff>
      <xdr:row>29</xdr:row>
      <xdr:rowOff>114300</xdr:rowOff>
    </xdr:to>
    <xdr:cxnSp macro="">
      <xdr:nvCxnSpPr>
        <xdr:cNvPr id="3" name="直線コネクタ 2"/>
        <xdr:cNvCxnSpPr/>
      </xdr:nvCxnSpPr>
      <xdr:spPr>
        <a:xfrm>
          <a:off x="1019175" y="8810625"/>
          <a:ext cx="45339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0</xdr:row>
      <xdr:rowOff>0</xdr:rowOff>
    </xdr:from>
    <xdr:to>
      <xdr:col>21</xdr:col>
      <xdr:colOff>504825</xdr:colOff>
      <xdr:row>1</xdr:row>
      <xdr:rowOff>133350</xdr:rowOff>
    </xdr:to>
    <xdr:sp macro="" textlink="">
      <xdr:nvSpPr>
        <xdr:cNvPr id="5" name="テキスト ボックス 4"/>
        <xdr:cNvSpPr txBox="1"/>
      </xdr:nvSpPr>
      <xdr:spPr>
        <a:xfrm>
          <a:off x="5553075" y="0"/>
          <a:ext cx="2828925" cy="8572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600" b="1">
              <a:solidFill>
                <a:srgbClr val="FF0000"/>
              </a:solidFill>
            </a:rPr>
            <a:t>記　入　例</a:t>
          </a:r>
        </a:p>
      </xdr:txBody>
    </xdr:sp>
    <xdr:clientData/>
  </xdr:twoCellAnchor>
  <xdr:twoCellAnchor>
    <xdr:from>
      <xdr:col>20</xdr:col>
      <xdr:colOff>266700</xdr:colOff>
      <xdr:row>3</xdr:row>
      <xdr:rowOff>104775</xdr:rowOff>
    </xdr:from>
    <xdr:to>
      <xdr:col>21</xdr:col>
      <xdr:colOff>602457</xdr:colOff>
      <xdr:row>4</xdr:row>
      <xdr:rowOff>478629</xdr:rowOff>
    </xdr:to>
    <xdr:sp macro="" textlink="">
      <xdr:nvSpPr>
        <xdr:cNvPr id="6" name="四角形吹き出し 5"/>
        <xdr:cNvSpPr/>
      </xdr:nvSpPr>
      <xdr:spPr>
        <a:xfrm>
          <a:off x="7458075" y="1438275"/>
          <a:ext cx="1021557" cy="631029"/>
        </a:xfrm>
        <a:prstGeom prst="wedgeRectCallout">
          <a:avLst>
            <a:gd name="adj1" fmla="val -74887"/>
            <a:gd name="adj2" fmla="val -1955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直近の１か月の売上実績</a:t>
          </a:r>
        </a:p>
      </xdr:txBody>
    </xdr:sp>
    <xdr:clientData/>
  </xdr:twoCellAnchor>
  <xdr:twoCellAnchor>
    <xdr:from>
      <xdr:col>20</xdr:col>
      <xdr:colOff>0</xdr:colOff>
      <xdr:row>5</xdr:row>
      <xdr:rowOff>28575</xdr:rowOff>
    </xdr:from>
    <xdr:to>
      <xdr:col>20</xdr:col>
      <xdr:colOff>209550</xdr:colOff>
      <xdr:row>6</xdr:row>
      <xdr:rowOff>476250</xdr:rowOff>
    </xdr:to>
    <xdr:sp macro="" textlink="">
      <xdr:nvSpPr>
        <xdr:cNvPr id="7" name="右中かっこ 6"/>
        <xdr:cNvSpPr/>
      </xdr:nvSpPr>
      <xdr:spPr>
        <a:xfrm>
          <a:off x="7191375" y="2114550"/>
          <a:ext cx="209550" cy="942975"/>
        </a:xfrm>
        <a:prstGeom prst="rightBrace">
          <a:avLst>
            <a:gd name="adj1" fmla="val 73484"/>
            <a:gd name="adj2" fmla="val 48989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276225</xdr:colOff>
      <xdr:row>5</xdr:row>
      <xdr:rowOff>161925</xdr:rowOff>
    </xdr:from>
    <xdr:to>
      <xdr:col>21</xdr:col>
      <xdr:colOff>611982</xdr:colOff>
      <xdr:row>6</xdr:row>
      <xdr:rowOff>297654</xdr:rowOff>
    </xdr:to>
    <xdr:sp macro="" textlink="">
      <xdr:nvSpPr>
        <xdr:cNvPr id="8" name="四角形吹き出し 7"/>
        <xdr:cNvSpPr/>
      </xdr:nvSpPr>
      <xdr:spPr>
        <a:xfrm>
          <a:off x="7467600" y="2247900"/>
          <a:ext cx="1021557" cy="631029"/>
        </a:xfrm>
        <a:prstGeom prst="wedgeRectCallout">
          <a:avLst>
            <a:gd name="adj1" fmla="val -46915"/>
            <a:gd name="adj2" fmla="val 2068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以降の売上見込み額</a:t>
          </a:r>
        </a:p>
      </xdr:txBody>
    </xdr:sp>
    <xdr:clientData/>
  </xdr:twoCellAnchor>
  <xdr:twoCellAnchor>
    <xdr:from>
      <xdr:col>1</xdr:col>
      <xdr:colOff>47625</xdr:colOff>
      <xdr:row>0</xdr:row>
      <xdr:rowOff>95250</xdr:rowOff>
    </xdr:from>
    <xdr:to>
      <xdr:col>8</xdr:col>
      <xdr:colOff>247650</xdr:colOff>
      <xdr:row>1</xdr:row>
      <xdr:rowOff>19050</xdr:rowOff>
    </xdr:to>
    <xdr:sp macro="" textlink="">
      <xdr:nvSpPr>
        <xdr:cNvPr id="9" name="正方形/長方形 8"/>
        <xdr:cNvSpPr/>
      </xdr:nvSpPr>
      <xdr:spPr>
        <a:xfrm>
          <a:off x="142875" y="95250"/>
          <a:ext cx="2143125" cy="6477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エクセルでは、色付きセルを入力すると自動計算されます</a:t>
          </a:r>
        </a:p>
      </xdr:txBody>
    </xdr:sp>
    <xdr:clientData/>
  </xdr:twoCellAnchor>
  <xdr:twoCellAnchor>
    <xdr:from>
      <xdr:col>15</xdr:col>
      <xdr:colOff>0</xdr:colOff>
      <xdr:row>40</xdr:row>
      <xdr:rowOff>0</xdr:rowOff>
    </xdr:from>
    <xdr:to>
      <xdr:col>17</xdr:col>
      <xdr:colOff>133350</xdr:colOff>
      <xdr:row>42</xdr:row>
      <xdr:rowOff>428625</xdr:rowOff>
    </xdr:to>
    <xdr:sp macro="" textlink="">
      <xdr:nvSpPr>
        <xdr:cNvPr id="4" name="楕円 3"/>
        <xdr:cNvSpPr/>
      </xdr:nvSpPr>
      <xdr:spPr>
        <a:xfrm>
          <a:off x="5048250" y="12315825"/>
          <a:ext cx="685800" cy="857250"/>
        </a:xfrm>
        <a:prstGeom prst="ellipse">
          <a:avLst/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overflow" horzOverflow="overflow" vert="eaVert" rtlCol="0" anchor="ctr" anchorCtr="0"/>
        <a:lstStyle/>
        <a:p>
          <a:pPr algn="l"/>
          <a:r>
            <a:rPr kumimoji="1" lang="ja-JP" altLang="en-US" sz="1100"/>
            <a:t>太宰府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4" Type="http://schemas.openxmlformats.org/officeDocument/2006/relationships/comments" Target="../comments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workbookViewId="0">
      <selection activeCell="V18" sqref="V18"/>
    </sheetView>
  </sheetViews>
  <sheetFormatPr defaultRowHeight="18.75"/>
  <cols>
    <col min="1" max="1" width="5.125" customWidth="1"/>
    <col min="2" max="2" width="5" customWidth="1"/>
    <col min="3" max="3" width="3" customWidth="1"/>
    <col min="4" max="4" width="1.25" customWidth="1"/>
    <col min="5" max="5" width="2.875" customWidth="1"/>
    <col min="6" max="6" width="3.25" customWidth="1"/>
    <col min="7" max="7" width="6.625" customWidth="1"/>
    <col min="8" max="8" width="2.875" customWidth="1"/>
    <col min="9" max="9" width="8.875" customWidth="1"/>
    <col min="10" max="10" width="4" customWidth="1"/>
    <col min="11" max="11" width="3.375" bestFit="1" customWidth="1"/>
    <col min="12" max="12" width="7.625" customWidth="1"/>
    <col min="13" max="13" width="3.5" customWidth="1"/>
    <col min="14" max="14" width="9.25" customWidth="1"/>
    <col min="15" max="15" width="2.875" customWidth="1"/>
    <col min="16" max="16" width="3.75" customWidth="1"/>
    <col min="17" max="17" width="3.5" customWidth="1"/>
    <col min="18" max="18" width="7.75" customWidth="1"/>
    <col min="19" max="19" width="9.375" customWidth="1"/>
    <col min="20" max="20" width="4.375" customWidth="1"/>
    <col min="21" max="21" width="11.875" customWidth="1"/>
    <col min="22" max="22" width="12.625" customWidth="1"/>
  </cols>
  <sheetData>
    <row r="1" spans="1:22" ht="30">
      <c r="A1" s="70" t="s">
        <v>49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83"/>
      <c r="V1" s="84"/>
    </row>
    <row r="2" spans="1:22" ht="18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2" s="10" customFormat="1" ht="23.25" thickBot="1">
      <c r="B3" s="11" t="s">
        <v>29</v>
      </c>
      <c r="N3" s="11" t="s">
        <v>30</v>
      </c>
      <c r="O3" s="11"/>
      <c r="U3" s="63" t="s">
        <v>43</v>
      </c>
      <c r="V3" s="62" t="s">
        <v>42</v>
      </c>
    </row>
    <row r="4" spans="1:22" ht="39" customHeight="1" thickTop="1" thickBot="1">
      <c r="B4" s="65" t="s">
        <v>47</v>
      </c>
      <c r="C4" s="56" t="s">
        <v>36</v>
      </c>
      <c r="D4" s="73">
        <f>IF(O4="","",O4)</f>
        <v>3</v>
      </c>
      <c r="E4" s="73"/>
      <c r="F4" s="58" t="s">
        <v>33</v>
      </c>
      <c r="G4" s="75">
        <v>10000000</v>
      </c>
      <c r="H4" s="76"/>
      <c r="I4" s="76"/>
      <c r="J4" s="77"/>
      <c r="K4" s="24" t="s">
        <v>0</v>
      </c>
      <c r="N4" s="50" t="s">
        <v>34</v>
      </c>
      <c r="O4" s="53">
        <v>3</v>
      </c>
      <c r="P4" s="51" t="s">
        <v>33</v>
      </c>
      <c r="Q4" s="75">
        <v>1234567</v>
      </c>
      <c r="R4" s="76"/>
      <c r="S4" s="77"/>
      <c r="T4" s="24" t="s">
        <v>1</v>
      </c>
      <c r="U4" s="64" t="s">
        <v>44</v>
      </c>
      <c r="V4" s="85" t="s">
        <v>46</v>
      </c>
    </row>
    <row r="5" spans="1:22" ht="39" customHeight="1" thickTop="1">
      <c r="B5" s="67" t="s">
        <v>47</v>
      </c>
      <c r="C5" s="57" t="s">
        <v>36</v>
      </c>
      <c r="D5" s="74">
        <f>IF(O5="","",O5)</f>
        <v>4</v>
      </c>
      <c r="E5" s="74"/>
      <c r="F5" s="59" t="s">
        <v>33</v>
      </c>
      <c r="G5" s="79">
        <v>20000000</v>
      </c>
      <c r="H5" s="79"/>
      <c r="I5" s="79"/>
      <c r="J5" s="80"/>
      <c r="K5" s="24" t="s">
        <v>4</v>
      </c>
      <c r="N5" s="50" t="s">
        <v>34</v>
      </c>
      <c r="O5" s="57">
        <f>IF(O4="","",O4+1)</f>
        <v>4</v>
      </c>
      <c r="P5" s="52" t="s">
        <v>35</v>
      </c>
      <c r="Q5" s="78">
        <v>10000000</v>
      </c>
      <c r="R5" s="79"/>
      <c r="S5" s="80"/>
      <c r="T5" s="24" t="s">
        <v>6</v>
      </c>
      <c r="U5" s="68" t="s">
        <v>45</v>
      </c>
      <c r="V5" s="86"/>
    </row>
    <row r="6" spans="1:22" ht="39" customHeight="1" thickBot="1">
      <c r="B6" s="66" t="s">
        <v>48</v>
      </c>
      <c r="C6" s="57" t="s">
        <v>36</v>
      </c>
      <c r="D6" s="74">
        <f>IF(O6="","",O6)</f>
        <v>5</v>
      </c>
      <c r="E6" s="74"/>
      <c r="F6" s="59" t="s">
        <v>33</v>
      </c>
      <c r="G6" s="80">
        <v>15000000</v>
      </c>
      <c r="H6" s="81"/>
      <c r="I6" s="81"/>
      <c r="J6" s="81"/>
      <c r="K6" s="24" t="s">
        <v>5</v>
      </c>
      <c r="N6" s="50" t="s">
        <v>34</v>
      </c>
      <c r="O6" s="57">
        <f>IF(O5="","",O5+1)</f>
        <v>5</v>
      </c>
      <c r="P6" s="52" t="s">
        <v>35</v>
      </c>
      <c r="Q6" s="81">
        <v>8000000</v>
      </c>
      <c r="R6" s="81"/>
      <c r="S6" s="81"/>
      <c r="T6" s="24" t="s">
        <v>7</v>
      </c>
      <c r="U6" s="69"/>
      <c r="V6" s="87"/>
    </row>
    <row r="7" spans="1:22" ht="39" customHeight="1">
      <c r="B7" s="72" t="s">
        <v>24</v>
      </c>
      <c r="C7" s="72"/>
      <c r="D7" s="72"/>
      <c r="E7" s="72"/>
      <c r="F7" s="72"/>
      <c r="G7" s="99">
        <f>IF(G4="","",SUM(G4:J6))</f>
        <v>45000000</v>
      </c>
      <c r="H7" s="82"/>
      <c r="I7" s="82"/>
      <c r="J7" s="82"/>
      <c r="N7" s="71" t="s">
        <v>24</v>
      </c>
      <c r="O7" s="71"/>
      <c r="P7" s="71"/>
      <c r="Q7" s="82">
        <f>IF(Q4="","",SUM(Q4:S6))</f>
        <v>19234567</v>
      </c>
      <c r="R7" s="82"/>
      <c r="S7" s="82"/>
      <c r="V7" s="61"/>
    </row>
    <row r="8" spans="1:22">
      <c r="U8" s="61"/>
      <c r="V8" s="60"/>
    </row>
    <row r="9" spans="1:22" ht="19.5">
      <c r="A9" s="7"/>
      <c r="B9" s="7"/>
      <c r="C9" s="8" t="s">
        <v>8</v>
      </c>
      <c r="D9" s="8"/>
      <c r="E9" s="8"/>
      <c r="F9" s="7"/>
      <c r="G9" s="9"/>
    </row>
    <row r="10" spans="1:22" s="6" customFormat="1" ht="18">
      <c r="C10" s="6" t="s">
        <v>9</v>
      </c>
    </row>
    <row r="11" spans="1:22" ht="33" customHeight="1">
      <c r="F11" t="s">
        <v>14</v>
      </c>
    </row>
    <row r="12" spans="1:22" ht="33" customHeight="1"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30"/>
    </row>
    <row r="13" spans="1:22" ht="17.25" customHeight="1" thickBot="1">
      <c r="C13" s="31"/>
      <c r="D13" s="1"/>
      <c r="E13" s="92" t="s">
        <v>10</v>
      </c>
      <c r="F13" s="108"/>
      <c r="G13" s="93">
        <f>IF(G4="","",G4)</f>
        <v>10000000</v>
      </c>
      <c r="H13" s="94"/>
      <c r="I13" s="95"/>
      <c r="J13" s="1"/>
      <c r="K13" s="107" t="s">
        <v>11</v>
      </c>
      <c r="L13" s="92" t="s">
        <v>1</v>
      </c>
      <c r="M13" s="93">
        <f>IF(Q4="","",Q4)</f>
        <v>1234567</v>
      </c>
      <c r="N13" s="94"/>
      <c r="O13" s="109"/>
      <c r="P13" s="95"/>
      <c r="Q13" s="32"/>
      <c r="R13" s="1"/>
      <c r="S13" s="1"/>
      <c r="T13" s="33"/>
    </row>
    <row r="14" spans="1:22" ht="16.5" customHeight="1" thickTop="1">
      <c r="C14" s="34"/>
      <c r="D14" s="35"/>
      <c r="E14" s="92"/>
      <c r="F14" s="108"/>
      <c r="G14" s="96"/>
      <c r="H14" s="97"/>
      <c r="I14" s="98"/>
      <c r="J14" s="1" t="s">
        <v>12</v>
      </c>
      <c r="K14" s="107"/>
      <c r="L14" s="92"/>
      <c r="M14" s="96"/>
      <c r="N14" s="97"/>
      <c r="O14" s="110"/>
      <c r="P14" s="98"/>
      <c r="Q14" s="32" t="s">
        <v>12</v>
      </c>
      <c r="R14" s="100" t="s">
        <v>13</v>
      </c>
      <c r="S14" s="101">
        <f>IF(J16="","",ROUNDDOWN(((G13-M13)/J16)*100,1))</f>
        <v>87.6</v>
      </c>
      <c r="T14" s="33"/>
    </row>
    <row r="15" spans="1:22" ht="18.75" customHeight="1">
      <c r="C15" s="34"/>
      <c r="D15" s="35"/>
      <c r="E15" s="35"/>
      <c r="F15" s="35"/>
      <c r="G15" s="35"/>
      <c r="H15" s="35"/>
      <c r="I15" s="35"/>
      <c r="J15" s="1"/>
      <c r="K15" s="1"/>
      <c r="L15" s="1"/>
      <c r="M15" s="1"/>
      <c r="N15" s="1"/>
      <c r="O15" s="1"/>
      <c r="P15" s="1"/>
      <c r="Q15" s="1"/>
      <c r="R15" s="100"/>
      <c r="S15" s="102"/>
      <c r="T15" s="33"/>
    </row>
    <row r="16" spans="1:22" ht="17.25" customHeight="1" thickBot="1">
      <c r="C16" s="34"/>
      <c r="D16" s="35"/>
      <c r="E16" s="35"/>
      <c r="F16" s="35"/>
      <c r="G16" s="35"/>
      <c r="H16" s="35"/>
      <c r="I16" s="92" t="s">
        <v>0</v>
      </c>
      <c r="J16" s="93">
        <f>IF(G4="","",G4)</f>
        <v>10000000</v>
      </c>
      <c r="K16" s="94"/>
      <c r="L16" s="94"/>
      <c r="M16" s="95"/>
      <c r="N16" s="1"/>
      <c r="O16" s="1"/>
      <c r="P16" s="1"/>
      <c r="Q16" s="1"/>
      <c r="R16" s="100"/>
      <c r="S16" s="103"/>
      <c r="T16" s="33" t="s">
        <v>16</v>
      </c>
    </row>
    <row r="17" spans="2:20" ht="18" customHeight="1" thickTop="1">
      <c r="C17" s="31"/>
      <c r="D17" s="1"/>
      <c r="E17" s="1"/>
      <c r="F17" s="1"/>
      <c r="G17" s="1"/>
      <c r="H17" s="1"/>
      <c r="I17" s="92"/>
      <c r="J17" s="96"/>
      <c r="K17" s="97"/>
      <c r="L17" s="97"/>
      <c r="M17" s="98"/>
      <c r="N17" s="1" t="s">
        <v>12</v>
      </c>
      <c r="O17" s="1"/>
      <c r="P17" s="1"/>
      <c r="Q17" s="1"/>
      <c r="R17" s="1"/>
      <c r="S17" s="27"/>
      <c r="T17" s="33"/>
    </row>
    <row r="18" spans="2:20" ht="18" customHeight="1">
      <c r="C18" s="36"/>
      <c r="D18" s="37"/>
      <c r="E18" s="37"/>
      <c r="F18" s="37"/>
      <c r="G18" s="37"/>
      <c r="H18" s="37"/>
      <c r="I18" s="38"/>
      <c r="J18" s="39"/>
      <c r="K18" s="39"/>
      <c r="L18" s="39"/>
      <c r="M18" s="39"/>
      <c r="N18" s="37"/>
      <c r="O18" s="37"/>
      <c r="P18" s="37"/>
      <c r="Q18" s="37"/>
      <c r="R18" s="37"/>
      <c r="S18" s="40"/>
      <c r="T18" s="41"/>
    </row>
    <row r="19" spans="2:20" ht="33" customHeight="1"/>
    <row r="20" spans="2:20" s="6" customFormat="1" thickBot="1">
      <c r="C20" s="6" t="s">
        <v>15</v>
      </c>
    </row>
    <row r="21" spans="2:20" ht="30.75" customHeight="1" thickTop="1" thickBot="1">
      <c r="F21" t="s">
        <v>18</v>
      </c>
      <c r="I21" s="24" t="s">
        <v>3</v>
      </c>
      <c r="J21" s="104">
        <f>IF(Q5="","",Q5+Q6)</f>
        <v>18000000</v>
      </c>
      <c r="K21" s="105"/>
      <c r="L21" s="105"/>
      <c r="M21" s="106"/>
      <c r="N21" s="6" t="s">
        <v>31</v>
      </c>
      <c r="O21" s="6"/>
    </row>
    <row r="22" spans="2:20" ht="10.5" customHeight="1" thickTop="1" thickBot="1">
      <c r="I22" s="25"/>
      <c r="J22" s="2"/>
      <c r="K22" s="2"/>
      <c r="L22" s="2"/>
      <c r="M22" s="2"/>
      <c r="N22" s="25"/>
      <c r="O22" s="25"/>
    </row>
    <row r="23" spans="2:20" ht="32.25" customHeight="1" thickTop="1" thickBot="1">
      <c r="F23" t="s">
        <v>17</v>
      </c>
      <c r="I23" s="24" t="s">
        <v>2</v>
      </c>
      <c r="J23" s="104">
        <f>IF(G5="","",G5+G6)</f>
        <v>35000000</v>
      </c>
      <c r="K23" s="105"/>
      <c r="L23" s="105"/>
      <c r="M23" s="106"/>
      <c r="N23" s="6" t="s">
        <v>32</v>
      </c>
      <c r="O23" s="6"/>
    </row>
    <row r="24" spans="2:20" ht="19.5" thickTop="1"/>
    <row r="25" spans="2:20" ht="36" customHeight="1">
      <c r="F25" t="s">
        <v>28</v>
      </c>
    </row>
    <row r="26" spans="2:20" ht="15" customHeight="1">
      <c r="B26" s="1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30"/>
    </row>
    <row r="27" spans="2:20" ht="19.5" customHeight="1" thickBot="1">
      <c r="B27" s="1"/>
      <c r="C27" s="31"/>
      <c r="D27" s="92" t="s">
        <v>25</v>
      </c>
      <c r="E27" s="92"/>
      <c r="F27" s="108"/>
      <c r="G27" s="93">
        <f>IF(G4="","",G4+J23)</f>
        <v>45000000</v>
      </c>
      <c r="H27" s="94"/>
      <c r="I27" s="95"/>
      <c r="J27" s="32"/>
      <c r="K27" s="107" t="s">
        <v>11</v>
      </c>
      <c r="L27" s="92" t="s">
        <v>26</v>
      </c>
      <c r="M27" s="93">
        <f>IF(Q7="","",Q4+J21)</f>
        <v>19234567</v>
      </c>
      <c r="N27" s="94"/>
      <c r="O27" s="109"/>
      <c r="P27" s="95"/>
      <c r="Q27" s="1"/>
      <c r="R27" s="1"/>
      <c r="S27" s="1"/>
      <c r="T27" s="33"/>
    </row>
    <row r="28" spans="2:20" ht="17.25" customHeight="1" thickTop="1">
      <c r="B28" s="1"/>
      <c r="C28" s="44"/>
      <c r="D28" s="92"/>
      <c r="E28" s="92"/>
      <c r="F28" s="108"/>
      <c r="G28" s="96"/>
      <c r="H28" s="97"/>
      <c r="I28" s="98"/>
      <c r="J28" s="32" t="s">
        <v>12</v>
      </c>
      <c r="K28" s="107"/>
      <c r="L28" s="92"/>
      <c r="M28" s="96"/>
      <c r="N28" s="97"/>
      <c r="O28" s="110"/>
      <c r="P28" s="98"/>
      <c r="Q28" s="1" t="s">
        <v>12</v>
      </c>
      <c r="R28" s="88" t="s">
        <v>13</v>
      </c>
      <c r="S28" s="89">
        <f>IF(G27="","",ROUNDDOWN(((G27-M27)/J30)*100,1))</f>
        <v>57.2</v>
      </c>
      <c r="T28" s="33"/>
    </row>
    <row r="29" spans="2:20" ht="19.5" customHeight="1">
      <c r="B29" s="1"/>
      <c r="C29" s="34"/>
      <c r="D29" s="35"/>
      <c r="E29" s="35"/>
      <c r="F29" s="35"/>
      <c r="G29" s="35"/>
      <c r="H29" s="35"/>
      <c r="I29" s="35"/>
      <c r="J29" s="1"/>
      <c r="K29" s="1"/>
      <c r="L29" s="1"/>
      <c r="M29" s="1"/>
      <c r="N29" s="1"/>
      <c r="O29" s="1"/>
      <c r="P29" s="1"/>
      <c r="Q29" s="1"/>
      <c r="R29" s="88"/>
      <c r="S29" s="90"/>
      <c r="T29" s="33" t="s">
        <v>16</v>
      </c>
    </row>
    <row r="30" spans="2:20" ht="18" customHeight="1" thickBot="1">
      <c r="B30" s="1"/>
      <c r="C30" s="34"/>
      <c r="D30" s="35"/>
      <c r="E30" s="35"/>
      <c r="F30" s="35"/>
      <c r="G30" s="35"/>
      <c r="H30" s="92" t="s">
        <v>25</v>
      </c>
      <c r="I30" s="92"/>
      <c r="J30" s="93">
        <f>G27</f>
        <v>45000000</v>
      </c>
      <c r="K30" s="94"/>
      <c r="L30" s="94"/>
      <c r="M30" s="95"/>
      <c r="N30" s="32"/>
      <c r="O30" s="32"/>
      <c r="P30" s="1"/>
      <c r="Q30" s="1"/>
      <c r="R30" s="88"/>
      <c r="S30" s="91"/>
      <c r="T30" s="33"/>
    </row>
    <row r="31" spans="2:20" ht="17.25" customHeight="1" thickTop="1">
      <c r="B31" s="1"/>
      <c r="C31" s="31"/>
      <c r="D31" s="1"/>
      <c r="E31" s="1"/>
      <c r="F31" s="1"/>
      <c r="G31" s="1"/>
      <c r="H31" s="92"/>
      <c r="I31" s="92"/>
      <c r="J31" s="96"/>
      <c r="K31" s="97"/>
      <c r="L31" s="97"/>
      <c r="M31" s="98"/>
      <c r="N31" s="32" t="s">
        <v>12</v>
      </c>
      <c r="O31" s="32"/>
      <c r="P31" s="1"/>
      <c r="Q31" s="1"/>
      <c r="R31" s="1"/>
      <c r="S31" s="26"/>
      <c r="T31" s="33"/>
    </row>
    <row r="32" spans="2:20" ht="17.25" customHeight="1">
      <c r="B32" s="1"/>
      <c r="C32" s="36"/>
      <c r="D32" s="37"/>
      <c r="E32" s="37"/>
      <c r="F32" s="37"/>
      <c r="G32" s="37"/>
      <c r="H32" s="38"/>
      <c r="I32" s="38"/>
      <c r="J32" s="39"/>
      <c r="K32" s="39"/>
      <c r="L32" s="39"/>
      <c r="M32" s="39"/>
      <c r="N32" s="42"/>
      <c r="O32" s="42"/>
      <c r="P32" s="37"/>
      <c r="Q32" s="37"/>
      <c r="R32" s="37"/>
      <c r="S32" s="43"/>
      <c r="T32" s="41"/>
    </row>
    <row r="33" spans="1:20">
      <c r="B33" s="1"/>
    </row>
    <row r="34" spans="1:20" ht="22.5" customHeight="1" thickBo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15" customFormat="1" ht="24">
      <c r="A35" s="14"/>
      <c r="B35" s="14"/>
      <c r="C35" s="48"/>
      <c r="D35" s="12" t="s">
        <v>23</v>
      </c>
      <c r="E35" s="12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7"/>
    </row>
    <row r="36" spans="1:20">
      <c r="A36" s="1"/>
      <c r="B36" s="1"/>
      <c r="C36" s="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5"/>
    </row>
    <row r="37" spans="1:20" s="15" customFormat="1" ht="24">
      <c r="A37" s="14"/>
      <c r="B37" s="14"/>
      <c r="C37" s="49"/>
      <c r="D37" s="14" t="s">
        <v>19</v>
      </c>
      <c r="E37" s="14"/>
      <c r="F37" s="18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8"/>
      <c r="T37" s="46"/>
    </row>
    <row r="38" spans="1:20" s="15" customFormat="1" ht="24">
      <c r="A38" s="14"/>
      <c r="B38" s="14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8"/>
      <c r="T38" s="46"/>
    </row>
    <row r="39" spans="1:20" s="15" customFormat="1" ht="24">
      <c r="A39" s="14"/>
      <c r="B39" s="14"/>
      <c r="C39" s="49"/>
      <c r="D39" s="14" t="s">
        <v>20</v>
      </c>
      <c r="E39" s="14"/>
      <c r="F39" s="18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8"/>
      <c r="T39" s="46"/>
    </row>
    <row r="40" spans="1:20" s="15" customFormat="1" ht="16.5" customHeight="1">
      <c r="A40" s="14"/>
      <c r="B40" s="14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8"/>
      <c r="T40" s="46"/>
    </row>
    <row r="41" spans="1:20" s="15" customFormat="1" ht="17.25" customHeight="1">
      <c r="A41" s="14"/>
      <c r="B41" s="14"/>
      <c r="C41" s="13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8"/>
      <c r="T41" s="46"/>
    </row>
    <row r="42" spans="1:20" s="23" customFormat="1" ht="36.75" customHeight="1" thickBot="1">
      <c r="A42" s="45"/>
      <c r="B42" s="45"/>
      <c r="C42" s="20"/>
      <c r="D42" s="21" t="s">
        <v>21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2" t="s">
        <v>22</v>
      </c>
      <c r="S42" s="21"/>
      <c r="T42" s="47"/>
    </row>
    <row r="43" spans="1:20" s="15" customFormat="1" ht="51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  <c r="S43" s="18"/>
      <c r="T43" s="14"/>
    </row>
    <row r="44" spans="1:2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mergeCells count="37">
    <mergeCell ref="D27:F28"/>
    <mergeCell ref="H30:I31"/>
    <mergeCell ref="J30:M31"/>
    <mergeCell ref="M27:P28"/>
    <mergeCell ref="G13:I14"/>
    <mergeCell ref="M13:P14"/>
    <mergeCell ref="L13:L14"/>
    <mergeCell ref="K13:K14"/>
    <mergeCell ref="E13:F14"/>
    <mergeCell ref="R28:R30"/>
    <mergeCell ref="S28:S30"/>
    <mergeCell ref="I16:I17"/>
    <mergeCell ref="J16:M17"/>
    <mergeCell ref="G7:J7"/>
    <mergeCell ref="R14:R16"/>
    <mergeCell ref="S14:S16"/>
    <mergeCell ref="J21:M21"/>
    <mergeCell ref="J23:M23"/>
    <mergeCell ref="G27:I28"/>
    <mergeCell ref="L27:L28"/>
    <mergeCell ref="K27:K28"/>
    <mergeCell ref="U5:U6"/>
    <mergeCell ref="A1:T1"/>
    <mergeCell ref="N7:P7"/>
    <mergeCell ref="B7:F7"/>
    <mergeCell ref="D4:E4"/>
    <mergeCell ref="D5:E5"/>
    <mergeCell ref="D6:E6"/>
    <mergeCell ref="Q4:S4"/>
    <mergeCell ref="Q5:S5"/>
    <mergeCell ref="Q6:S6"/>
    <mergeCell ref="Q7:S7"/>
    <mergeCell ref="G4:J4"/>
    <mergeCell ref="G5:J5"/>
    <mergeCell ref="G6:J6"/>
    <mergeCell ref="U1:V1"/>
    <mergeCell ref="V4:V6"/>
  </mergeCells>
  <phoneticPr fontId="1"/>
  <pageMargins left="0.19685039370078741" right="0.19685039370078741" top="0.74803149606299213" bottom="0.55118110236220474" header="0.31496062992125984" footer="0.31496062992125984"/>
  <pageSetup paperSize="9" scale="7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workbookViewId="0">
      <selection activeCell="W35" sqref="W35"/>
    </sheetView>
  </sheetViews>
  <sheetFormatPr defaultRowHeight="18.75"/>
  <cols>
    <col min="1" max="1" width="1.25" customWidth="1"/>
    <col min="2" max="2" width="8.125" customWidth="1"/>
    <col min="3" max="3" width="2.375" customWidth="1"/>
    <col min="4" max="4" width="1.625" customWidth="1"/>
    <col min="5" max="5" width="1.5" customWidth="1"/>
    <col min="6" max="6" width="2.375" customWidth="1"/>
    <col min="7" max="7" width="6.625" customWidth="1"/>
    <col min="8" max="8" width="2.875" customWidth="1"/>
    <col min="9" max="9" width="8.875" customWidth="1"/>
    <col min="10" max="10" width="4" customWidth="1"/>
    <col min="11" max="11" width="3.375" bestFit="1" customWidth="1"/>
    <col min="12" max="12" width="7.625" customWidth="1"/>
    <col min="13" max="13" width="3.5" customWidth="1"/>
    <col min="14" max="14" width="9.25" customWidth="1"/>
    <col min="15" max="15" width="2.875" customWidth="1"/>
    <col min="16" max="16" width="3.75" customWidth="1"/>
    <col min="17" max="17" width="3.5" customWidth="1"/>
    <col min="18" max="18" width="7.75" customWidth="1"/>
    <col min="19" max="19" width="9.375" customWidth="1"/>
    <col min="20" max="20" width="4.375" customWidth="1"/>
  </cols>
  <sheetData>
    <row r="1" spans="1:20" ht="57" customHeight="1"/>
    <row r="2" spans="1:20" ht="30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10" customFormat="1" ht="20.25" thickBot="1">
      <c r="B4" s="11" t="s">
        <v>29</v>
      </c>
      <c r="N4" s="11" t="s">
        <v>30</v>
      </c>
      <c r="O4" s="11"/>
    </row>
    <row r="5" spans="1:20" ht="39" customHeight="1" thickTop="1" thickBot="1">
      <c r="B5" s="55" t="s">
        <v>37</v>
      </c>
      <c r="C5" s="56" t="s">
        <v>36</v>
      </c>
      <c r="D5" s="73">
        <f>IF(O5="","",O5)</f>
        <v>3</v>
      </c>
      <c r="E5" s="73"/>
      <c r="F5" s="58" t="s">
        <v>33</v>
      </c>
      <c r="G5" s="75">
        <v>10000000</v>
      </c>
      <c r="H5" s="76"/>
      <c r="I5" s="76"/>
      <c r="J5" s="77"/>
      <c r="K5" s="24" t="s">
        <v>0</v>
      </c>
      <c r="N5" s="50" t="s">
        <v>34</v>
      </c>
      <c r="O5" s="53">
        <v>3</v>
      </c>
      <c r="P5" s="51" t="s">
        <v>33</v>
      </c>
      <c r="Q5" s="75">
        <v>1234567</v>
      </c>
      <c r="R5" s="76"/>
      <c r="S5" s="77"/>
      <c r="T5" s="24" t="s">
        <v>1</v>
      </c>
    </row>
    <row r="6" spans="1:20" ht="39" customHeight="1" thickTop="1">
      <c r="B6" s="54" t="s">
        <v>37</v>
      </c>
      <c r="C6" s="57" t="s">
        <v>36</v>
      </c>
      <c r="D6" s="73">
        <f>IF(O6="","",O6)</f>
        <v>4</v>
      </c>
      <c r="E6" s="73"/>
      <c r="F6" s="59" t="s">
        <v>33</v>
      </c>
      <c r="G6" s="79">
        <v>20000000</v>
      </c>
      <c r="H6" s="79"/>
      <c r="I6" s="79"/>
      <c r="J6" s="80"/>
      <c r="K6" s="24" t="s">
        <v>4</v>
      </c>
      <c r="N6" s="50" t="s">
        <v>34</v>
      </c>
      <c r="O6" s="57">
        <f>IF(O5="","",O5+1)</f>
        <v>4</v>
      </c>
      <c r="P6" s="52" t="s">
        <v>35</v>
      </c>
      <c r="Q6" s="78">
        <v>10000000</v>
      </c>
      <c r="R6" s="79"/>
      <c r="S6" s="80"/>
      <c r="T6" s="24" t="s">
        <v>6</v>
      </c>
    </row>
    <row r="7" spans="1:20" ht="39" customHeight="1">
      <c r="B7" s="54" t="s">
        <v>38</v>
      </c>
      <c r="C7" s="57" t="s">
        <v>36</v>
      </c>
      <c r="D7" s="73">
        <f>IF(O7="","",O7)</f>
        <v>5</v>
      </c>
      <c r="E7" s="73"/>
      <c r="F7" s="59" t="s">
        <v>33</v>
      </c>
      <c r="G7" s="80">
        <v>15000000</v>
      </c>
      <c r="H7" s="81"/>
      <c r="I7" s="81"/>
      <c r="J7" s="81"/>
      <c r="K7" s="24" t="s">
        <v>5</v>
      </c>
      <c r="N7" s="50" t="s">
        <v>34</v>
      </c>
      <c r="O7" s="57">
        <f>IF(O6="","",O6+1)</f>
        <v>5</v>
      </c>
      <c r="P7" s="52" t="s">
        <v>35</v>
      </c>
      <c r="Q7" s="81">
        <v>8000000</v>
      </c>
      <c r="R7" s="81"/>
      <c r="S7" s="81"/>
      <c r="T7" s="24" t="s">
        <v>7</v>
      </c>
    </row>
    <row r="8" spans="1:20" ht="39" customHeight="1">
      <c r="B8" s="72" t="s">
        <v>24</v>
      </c>
      <c r="C8" s="72"/>
      <c r="D8" s="72"/>
      <c r="E8" s="72"/>
      <c r="F8" s="72"/>
      <c r="G8" s="99">
        <f>IF(G5="","",SUM(G5:J7))</f>
        <v>45000000</v>
      </c>
      <c r="H8" s="82"/>
      <c r="I8" s="82"/>
      <c r="J8" s="82"/>
      <c r="N8" s="71" t="s">
        <v>24</v>
      </c>
      <c r="O8" s="71"/>
      <c r="P8" s="71"/>
      <c r="Q8" s="82">
        <f>IF(Q5="","",SUM(Q5:S7))</f>
        <v>19234567</v>
      </c>
      <c r="R8" s="82"/>
      <c r="S8" s="82"/>
    </row>
    <row r="10" spans="1:20" ht="19.5">
      <c r="A10" s="7"/>
      <c r="B10" s="7"/>
      <c r="C10" s="8" t="s">
        <v>8</v>
      </c>
      <c r="D10" s="8"/>
      <c r="E10" s="8"/>
      <c r="F10" s="7"/>
      <c r="G10" s="9"/>
    </row>
    <row r="11" spans="1:20" s="6" customFormat="1" ht="18">
      <c r="C11" s="6" t="s">
        <v>9</v>
      </c>
    </row>
    <row r="12" spans="1:20" ht="33" customHeight="1">
      <c r="F12" t="s">
        <v>14</v>
      </c>
    </row>
    <row r="13" spans="1:20" ht="33" customHeight="1"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30"/>
    </row>
    <row r="14" spans="1:20" ht="17.25" customHeight="1" thickBot="1">
      <c r="C14" s="31"/>
      <c r="D14" s="1"/>
      <c r="E14" s="92" t="s">
        <v>0</v>
      </c>
      <c r="F14" s="108"/>
      <c r="G14" s="93">
        <f>IF(G5="","",G5)</f>
        <v>10000000</v>
      </c>
      <c r="H14" s="94"/>
      <c r="I14" s="95"/>
      <c r="J14" s="1"/>
      <c r="K14" s="107" t="s">
        <v>11</v>
      </c>
      <c r="L14" s="92" t="s">
        <v>1</v>
      </c>
      <c r="M14" s="93">
        <f>IF(Q5="","",Q5)</f>
        <v>1234567</v>
      </c>
      <c r="N14" s="94"/>
      <c r="O14" s="109"/>
      <c r="P14" s="95"/>
      <c r="Q14" s="32"/>
      <c r="R14" s="1"/>
      <c r="S14" s="1"/>
      <c r="T14" s="33"/>
    </row>
    <row r="15" spans="1:20" ht="16.5" customHeight="1" thickTop="1">
      <c r="C15" s="34"/>
      <c r="D15" s="35"/>
      <c r="E15" s="92"/>
      <c r="F15" s="108"/>
      <c r="G15" s="96"/>
      <c r="H15" s="97"/>
      <c r="I15" s="98"/>
      <c r="J15" s="1" t="s">
        <v>12</v>
      </c>
      <c r="K15" s="107"/>
      <c r="L15" s="92"/>
      <c r="M15" s="96"/>
      <c r="N15" s="97"/>
      <c r="O15" s="110"/>
      <c r="P15" s="98"/>
      <c r="Q15" s="32" t="s">
        <v>12</v>
      </c>
      <c r="R15" s="100" t="s">
        <v>13</v>
      </c>
      <c r="S15" s="101">
        <f>IF(J17="","",ROUNDDOWN(((G14-M14)/J17)*100,1))</f>
        <v>87.6</v>
      </c>
      <c r="T15" s="33"/>
    </row>
    <row r="16" spans="1:20" ht="18.75" customHeight="1">
      <c r="C16" s="34"/>
      <c r="D16" s="35"/>
      <c r="E16" s="35"/>
      <c r="F16" s="35"/>
      <c r="G16" s="35"/>
      <c r="H16" s="35"/>
      <c r="I16" s="35"/>
      <c r="J16" s="1"/>
      <c r="K16" s="1"/>
      <c r="L16" s="1"/>
      <c r="M16" s="1"/>
      <c r="N16" s="1"/>
      <c r="O16" s="1"/>
      <c r="P16" s="1"/>
      <c r="Q16" s="1"/>
      <c r="R16" s="100"/>
      <c r="S16" s="102"/>
      <c r="T16" s="33"/>
    </row>
    <row r="17" spans="2:20" ht="17.25" customHeight="1" thickBot="1">
      <c r="C17" s="34"/>
      <c r="D17" s="35"/>
      <c r="E17" s="35"/>
      <c r="F17" s="35"/>
      <c r="G17" s="35"/>
      <c r="H17" s="35"/>
      <c r="I17" s="92" t="s">
        <v>0</v>
      </c>
      <c r="J17" s="93">
        <f>IF(G5="","",G5)</f>
        <v>10000000</v>
      </c>
      <c r="K17" s="94"/>
      <c r="L17" s="94"/>
      <c r="M17" s="95"/>
      <c r="N17" s="1"/>
      <c r="O17" s="1"/>
      <c r="P17" s="1"/>
      <c r="Q17" s="1"/>
      <c r="R17" s="100"/>
      <c r="S17" s="103"/>
      <c r="T17" s="33" t="s">
        <v>16</v>
      </c>
    </row>
    <row r="18" spans="2:20" ht="18" customHeight="1" thickTop="1">
      <c r="C18" s="31"/>
      <c r="D18" s="1"/>
      <c r="E18" s="1"/>
      <c r="F18" s="1"/>
      <c r="G18" s="1"/>
      <c r="H18" s="1"/>
      <c r="I18" s="92"/>
      <c r="J18" s="96"/>
      <c r="K18" s="97"/>
      <c r="L18" s="97"/>
      <c r="M18" s="98"/>
      <c r="N18" s="1" t="s">
        <v>12</v>
      </c>
      <c r="O18" s="1"/>
      <c r="P18" s="1"/>
      <c r="Q18" s="1"/>
      <c r="R18" s="1"/>
      <c r="S18" s="27"/>
      <c r="T18" s="33"/>
    </row>
    <row r="19" spans="2:20" ht="18" customHeight="1">
      <c r="C19" s="36"/>
      <c r="D19" s="37"/>
      <c r="E19" s="37"/>
      <c r="F19" s="37"/>
      <c r="G19" s="37"/>
      <c r="H19" s="37"/>
      <c r="I19" s="38"/>
      <c r="J19" s="39"/>
      <c r="K19" s="39"/>
      <c r="L19" s="39"/>
      <c r="M19" s="39"/>
      <c r="N19" s="37"/>
      <c r="O19" s="37"/>
      <c r="P19" s="37"/>
      <c r="Q19" s="37"/>
      <c r="R19" s="37"/>
      <c r="S19" s="40"/>
      <c r="T19" s="41"/>
    </row>
    <row r="20" spans="2:20" ht="33" customHeight="1"/>
    <row r="21" spans="2:20" s="6" customFormat="1" thickBot="1">
      <c r="C21" s="6" t="s">
        <v>15</v>
      </c>
    </row>
    <row r="22" spans="2:20" ht="30.75" customHeight="1" thickTop="1" thickBot="1">
      <c r="F22" t="s">
        <v>18</v>
      </c>
      <c r="I22" s="24" t="s">
        <v>3</v>
      </c>
      <c r="J22" s="104">
        <f>IF(Q6="","",Q6+Q7)</f>
        <v>18000000</v>
      </c>
      <c r="K22" s="105"/>
      <c r="L22" s="105"/>
      <c r="M22" s="106"/>
      <c r="N22" s="6" t="s">
        <v>31</v>
      </c>
      <c r="O22" s="6"/>
    </row>
    <row r="23" spans="2:20" ht="10.5" customHeight="1" thickTop="1" thickBot="1">
      <c r="I23" s="25"/>
      <c r="J23" s="2"/>
      <c r="K23" s="2"/>
      <c r="L23" s="2"/>
      <c r="M23" s="2"/>
      <c r="N23" s="25"/>
      <c r="O23" s="25"/>
    </row>
    <row r="24" spans="2:20" ht="32.25" customHeight="1" thickTop="1" thickBot="1">
      <c r="F24" t="s">
        <v>17</v>
      </c>
      <c r="I24" s="24" t="s">
        <v>2</v>
      </c>
      <c r="J24" s="104">
        <f>IF(G6="","",G6+G7)</f>
        <v>35000000</v>
      </c>
      <c r="K24" s="105"/>
      <c r="L24" s="105"/>
      <c r="M24" s="106"/>
      <c r="N24" s="6" t="s">
        <v>32</v>
      </c>
      <c r="O24" s="6"/>
    </row>
    <row r="25" spans="2:20" ht="19.5" thickTop="1"/>
    <row r="26" spans="2:20" ht="36" customHeight="1">
      <c r="F26" t="s">
        <v>28</v>
      </c>
    </row>
    <row r="27" spans="2:20" ht="15" customHeight="1">
      <c r="B27" s="1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30"/>
    </row>
    <row r="28" spans="2:20" ht="19.5" customHeight="1" thickBot="1">
      <c r="B28" s="1"/>
      <c r="C28" s="31"/>
      <c r="D28" s="92" t="s">
        <v>25</v>
      </c>
      <c r="E28" s="92"/>
      <c r="F28" s="108"/>
      <c r="G28" s="93">
        <f>IF(G5="","",G5+J24)</f>
        <v>45000000</v>
      </c>
      <c r="H28" s="94"/>
      <c r="I28" s="95"/>
      <c r="J28" s="32"/>
      <c r="K28" s="107" t="s">
        <v>11</v>
      </c>
      <c r="L28" s="92" t="s">
        <v>26</v>
      </c>
      <c r="M28" s="93">
        <f>IF(Q8="","",Q5+J22)</f>
        <v>19234567</v>
      </c>
      <c r="N28" s="94"/>
      <c r="O28" s="109"/>
      <c r="P28" s="95"/>
      <c r="Q28" s="1"/>
      <c r="R28" s="1"/>
      <c r="S28" s="1"/>
      <c r="T28" s="33"/>
    </row>
    <row r="29" spans="2:20" ht="17.25" customHeight="1" thickTop="1">
      <c r="B29" s="1"/>
      <c r="C29" s="44"/>
      <c r="D29" s="92"/>
      <c r="E29" s="92"/>
      <c r="F29" s="108"/>
      <c r="G29" s="96"/>
      <c r="H29" s="97"/>
      <c r="I29" s="98"/>
      <c r="J29" s="32" t="s">
        <v>12</v>
      </c>
      <c r="K29" s="107"/>
      <c r="L29" s="92"/>
      <c r="M29" s="96"/>
      <c r="N29" s="97"/>
      <c r="O29" s="110"/>
      <c r="P29" s="98"/>
      <c r="Q29" s="1" t="s">
        <v>12</v>
      </c>
      <c r="R29" s="88" t="s">
        <v>13</v>
      </c>
      <c r="S29" s="89">
        <f>IF(G28="","",ROUNDDOWN(((G28-M28)/J31)*100,1))</f>
        <v>57.2</v>
      </c>
      <c r="T29" s="33"/>
    </row>
    <row r="30" spans="2:20" ht="19.5" customHeight="1">
      <c r="B30" s="1"/>
      <c r="C30" s="34"/>
      <c r="D30" s="35"/>
      <c r="E30" s="35"/>
      <c r="F30" s="35"/>
      <c r="G30" s="35"/>
      <c r="H30" s="35"/>
      <c r="I30" s="35"/>
      <c r="J30" s="1"/>
      <c r="K30" s="1"/>
      <c r="L30" s="1"/>
      <c r="M30" s="1"/>
      <c r="N30" s="1"/>
      <c r="O30" s="1"/>
      <c r="P30" s="1"/>
      <c r="Q30" s="1"/>
      <c r="R30" s="88"/>
      <c r="S30" s="90"/>
      <c r="T30" s="33" t="s">
        <v>16</v>
      </c>
    </row>
    <row r="31" spans="2:20" ht="18" customHeight="1" thickBot="1">
      <c r="B31" s="1"/>
      <c r="C31" s="34"/>
      <c r="D31" s="35"/>
      <c r="E31" s="35"/>
      <c r="F31" s="35"/>
      <c r="G31" s="35"/>
      <c r="H31" s="92" t="s">
        <v>25</v>
      </c>
      <c r="I31" s="92"/>
      <c r="J31" s="93">
        <f>G28</f>
        <v>45000000</v>
      </c>
      <c r="K31" s="94"/>
      <c r="L31" s="94"/>
      <c r="M31" s="95"/>
      <c r="N31" s="32"/>
      <c r="O31" s="32"/>
      <c r="P31" s="1"/>
      <c r="Q31" s="1"/>
      <c r="R31" s="88"/>
      <c r="S31" s="91"/>
      <c r="T31" s="33"/>
    </row>
    <row r="32" spans="2:20" ht="17.25" customHeight="1" thickTop="1">
      <c r="B32" s="1"/>
      <c r="C32" s="31"/>
      <c r="D32" s="1"/>
      <c r="E32" s="1"/>
      <c r="F32" s="1"/>
      <c r="G32" s="1"/>
      <c r="H32" s="92"/>
      <c r="I32" s="92"/>
      <c r="J32" s="96"/>
      <c r="K32" s="97"/>
      <c r="L32" s="97"/>
      <c r="M32" s="98"/>
      <c r="N32" s="32" t="s">
        <v>12</v>
      </c>
      <c r="O32" s="32"/>
      <c r="P32" s="1"/>
      <c r="Q32" s="1"/>
      <c r="R32" s="1"/>
      <c r="S32" s="26"/>
      <c r="T32" s="33"/>
    </row>
    <row r="33" spans="1:20" ht="17.25" customHeight="1">
      <c r="B33" s="1"/>
      <c r="C33" s="36"/>
      <c r="D33" s="37"/>
      <c r="E33" s="37"/>
      <c r="F33" s="37"/>
      <c r="G33" s="37"/>
      <c r="H33" s="38"/>
      <c r="I33" s="38"/>
      <c r="J33" s="39"/>
      <c r="K33" s="39"/>
      <c r="L33" s="39"/>
      <c r="M33" s="39"/>
      <c r="N33" s="42"/>
      <c r="O33" s="42"/>
      <c r="P33" s="37"/>
      <c r="Q33" s="37"/>
      <c r="R33" s="37"/>
      <c r="S33" s="43"/>
      <c r="T33" s="41"/>
    </row>
    <row r="34" spans="1:20">
      <c r="B34" s="1"/>
    </row>
    <row r="35" spans="1:20" ht="22.5" customHeight="1" thickBo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15" customFormat="1" ht="24">
      <c r="A36" s="14"/>
      <c r="B36" s="14"/>
      <c r="C36" s="48"/>
      <c r="D36" s="12" t="s">
        <v>23</v>
      </c>
      <c r="E36" s="12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7"/>
    </row>
    <row r="37" spans="1:20">
      <c r="A37" s="1"/>
      <c r="B37" s="1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5"/>
    </row>
    <row r="38" spans="1:20" s="15" customFormat="1" ht="24">
      <c r="A38" s="14"/>
      <c r="B38" s="14"/>
      <c r="C38" s="49"/>
      <c r="D38" s="14" t="s">
        <v>39</v>
      </c>
      <c r="E38" s="14"/>
      <c r="F38" s="18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8"/>
      <c r="T38" s="46"/>
    </row>
    <row r="39" spans="1:20" s="15" customFormat="1" ht="24">
      <c r="A39" s="14"/>
      <c r="B39" s="14"/>
      <c r="C39" s="13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8"/>
      <c r="T39" s="46"/>
    </row>
    <row r="40" spans="1:20" s="15" customFormat="1" ht="24">
      <c r="A40" s="14"/>
      <c r="B40" s="14"/>
      <c r="C40" s="49"/>
      <c r="D40" s="14" t="s">
        <v>20</v>
      </c>
      <c r="E40" s="14"/>
      <c r="F40" s="18"/>
      <c r="G40" s="14"/>
      <c r="H40" s="14"/>
      <c r="I40" s="14"/>
      <c r="J40" s="14"/>
      <c r="K40" s="14" t="s">
        <v>40</v>
      </c>
      <c r="L40" s="14"/>
      <c r="M40" s="14"/>
      <c r="N40" s="14"/>
      <c r="O40" s="14"/>
      <c r="P40" s="14"/>
      <c r="Q40" s="14"/>
      <c r="R40" s="14"/>
      <c r="S40" s="18"/>
      <c r="T40" s="46"/>
    </row>
    <row r="41" spans="1:20" s="15" customFormat="1" ht="16.5" customHeight="1">
      <c r="A41" s="14"/>
      <c r="B41" s="14"/>
      <c r="C41" s="13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8"/>
      <c r="T41" s="46"/>
    </row>
    <row r="42" spans="1:20" s="15" customFormat="1" ht="17.25" customHeight="1">
      <c r="A42" s="14"/>
      <c r="B42" s="14"/>
      <c r="C42" s="13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8"/>
      <c r="T42" s="46"/>
    </row>
    <row r="43" spans="1:20" s="23" customFormat="1" ht="36.75" customHeight="1" thickBot="1">
      <c r="A43" s="45"/>
      <c r="B43" s="45"/>
      <c r="C43" s="20"/>
      <c r="D43" s="21" t="s">
        <v>21</v>
      </c>
      <c r="E43" s="21"/>
      <c r="F43" s="21"/>
      <c r="G43" s="21"/>
      <c r="H43" s="21"/>
      <c r="I43" s="21"/>
      <c r="J43" s="21"/>
      <c r="K43" s="21" t="s">
        <v>41</v>
      </c>
      <c r="L43" s="21"/>
      <c r="M43" s="21"/>
      <c r="N43" s="21"/>
      <c r="O43" s="21"/>
      <c r="P43" s="21"/>
      <c r="Q43" s="21"/>
      <c r="R43" s="22" t="s">
        <v>22</v>
      </c>
      <c r="S43" s="21"/>
      <c r="T43" s="47"/>
    </row>
    <row r="44" spans="1:20" s="15" customFormat="1" ht="51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9"/>
      <c r="S44" s="18"/>
      <c r="T44" s="14"/>
    </row>
    <row r="45" spans="1:2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</sheetData>
  <sheetProtection sheet="1" formatCells="0" formatColumns="0" formatRows="0" insertColumns="0" insertRows="0" insertHyperlinks="0" deleteColumns="0" deleteRows="0" sort="0" autoFilter="0" pivotTables="0"/>
  <mergeCells count="34">
    <mergeCell ref="R29:R31"/>
    <mergeCell ref="S29:S31"/>
    <mergeCell ref="H31:I32"/>
    <mergeCell ref="J31:M32"/>
    <mergeCell ref="S15:S17"/>
    <mergeCell ref="I17:I18"/>
    <mergeCell ref="J17:M18"/>
    <mergeCell ref="J22:M22"/>
    <mergeCell ref="J24:M24"/>
    <mergeCell ref="R15:R17"/>
    <mergeCell ref="D28:F29"/>
    <mergeCell ref="G28:I29"/>
    <mergeCell ref="K28:K29"/>
    <mergeCell ref="L28:L29"/>
    <mergeCell ref="M28:P29"/>
    <mergeCell ref="E14:F15"/>
    <mergeCell ref="G14:I15"/>
    <mergeCell ref="K14:K15"/>
    <mergeCell ref="L14:L15"/>
    <mergeCell ref="M14:P15"/>
    <mergeCell ref="D7:E7"/>
    <mergeCell ref="G7:J7"/>
    <mergeCell ref="Q7:S7"/>
    <mergeCell ref="B8:F8"/>
    <mergeCell ref="G8:J8"/>
    <mergeCell ref="N8:P8"/>
    <mergeCell ref="Q8:S8"/>
    <mergeCell ref="A2:T2"/>
    <mergeCell ref="D5:E5"/>
    <mergeCell ref="G5:J5"/>
    <mergeCell ref="Q5:S5"/>
    <mergeCell ref="D6:E6"/>
    <mergeCell ref="G6:J6"/>
    <mergeCell ref="Q6:S6"/>
  </mergeCells>
  <phoneticPr fontId="1"/>
  <pageMargins left="0.70866141732283472" right="0.23622047244094491" top="0.74803149606299213" bottom="0.74803149606299213" header="0.31496062992125984" footer="0.31496062992125984"/>
  <pageSetup paperSize="9" scale="71" orientation="portrait" horizontalDpi="300" verticalDpi="300" r:id="rId1"/>
  <drawing r:id="rId2"/>
  <legacyDrawing r:id="rId3"/>
</worksheet>
</file>