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z-share1\dShare$\043 上下水道課\01 経営管理\302 企画\常用\ホームページ\経営比較分析表\R6\"/>
    </mc:Choice>
  </mc:AlternateContent>
  <workbookProtection workbookAlgorithmName="SHA-512" workbookHashValue="2EUQg6IMLsRNw6QHhfLzxOAIRezI/bao1SHyXqKZEOH2Kpv2xQyfcjZkLo0Od+2Dbfa++Wh5L3t08v5tSjcbRA==" workbookSaltValue="UqvFlafNTiB/sxWMqjAsL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<sst xmlns="http://schemas.openxmlformats.org/spreadsheetml/2006/main" count="236" uniqueCount="115">
  <si>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</si>
  <si>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</si>
  <si>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</si>
  <si>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</si>
  <si>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</si>
  <si>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</si>
  <si>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</si>
  <si>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</si>
  <si>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</si>
  <si>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</si>
  <si>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</si>
  <si>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</si>
  <si>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</si>
  <si>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</si>
  <si>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</si>
  <si>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</si>
  <si>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</si>
  <si>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</si>
  <si>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</si>
  <si>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</si>
  <si>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</si>
  <si>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</si>
  <si>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</si>
  <si>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</si>
  <si>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</si>
  <si>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</si>
  <si>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</si>
  <si>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</si>
  <si>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</si>
  <si>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</si>
  <si>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</si>
  <si>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</si>
  <si>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</si>
  <si>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</si>
  <si>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</si>
  <si>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</si>
  <si>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</si>
  <si>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</si>
  <si>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</si>
  <si>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</si>
  <si>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</si>
  <si>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</si>
  <si>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</si>
  <si>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</si>
  <si>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</si>
  <si>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</si>
  <si>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</si>
  <si>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</si>
  <si>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</si>
  <si>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</si>
  <si>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</si>
  <si>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</si>
  <si>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</si>
  <si>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</si>
  <si>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</si>
  <si>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</si>
  <si>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</si>
  <si>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</si>
  <si>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</si>
  <si>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</si>
  <si>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</si>
  <si>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</si>
  <si>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</si>
  <si>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</si>
  <si>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</si>
  <si>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</si>
  <si>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</si>
  <si>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</si>
  <si>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</si>
  <si>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</si>
  <si>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</si>
  <si>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</si>
  <si>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</si>
  <si>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</si>
  <si>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</si>
  <si>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</si>
  <si>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</si>
  <si>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</si>
  <si>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</si>
  <si>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</si>
  <si>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</si>
  <si>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</si>
  <si>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</si>
  <si>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</si>
  <si>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</si>
  <si>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</si>
  <si>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</si>
  <si>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</si>
  <si>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</si>
  <si>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</si>
  <si>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</si>
  <si>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</si>
  <si>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</si>
  <si>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</si>
  <si>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</si>
  <si>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</si>
  <si>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太宰府市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</si>
  <si>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</si>
  <si>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</si>
  <si>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</si>
  <si>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</si>
  <si>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</si>
  <si>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</si>
  <si>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</si>
  <si>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</si>
  <si>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</si>
  <si>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</si>
  <si>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</si>
  <si>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</si>
  <si>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</si>
  <si>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</si>
  <si>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</si>
  <si>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経常収支比率は100％以上を維持しており、経営状態は健全といえます。
　流動比率については、100％を下回っていますが、これは1年以内に償還する企業債が流動負債に含まれたためです。償還の原資は使用料収入や一般会計繰入金等により得ることが予定されているため、支払能力は確保されています。
　水洗化率は、加入促進工事を行い、水洗便所設置済み人口が増加したため、平均値を超えています。今後も、環境保全や使用料収入の確保のために当該指標の向上を図っていきます。</t>
    <phoneticPr fontId="4"/>
  </si>
  <si>
    <t>　供用開始から年数が経っていないこともあり、法定耐用年数を経過した管路がないため、更新投資等は行っていません。</t>
    <phoneticPr fontId="4"/>
  </si>
  <si>
    <t>　本市では公共下水道と特定環境保全公共下水道事業を含む下水道事業として経営を行っています。
　また、流域下水道に接続しているため、流域下水道の負担金単価が増加した場合、経営に大きな影響を及ぼします。そのため、今後も引き続き、流域下水道の効率的な運用と負担金単価の引き下げを求め、経費削減に努めていきます。さらに、一般会計と協議のうえ、繰入基準に基づいた一般会計繰入金を確保し、健全経営を維持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</si>
</sst>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E3-45D0-ACB9-D02F53D627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formatCode="#,##0.00;&quot;△&quot;#,##0.00">
                  <c:v>0</c:v>
                </c:pt>
                <c:pt idx="4">
                  <c:v>0.08</c:v>
                </c:pt>
              </c:numCache>
            </c:numRef>
          </c:val>
          <c:smooth val="0"/>
          <c:extLst>
            <c:ext xmlns:c16="http://schemas.microsoft.com/office/drawing/2014/chart" uri="{C3380CC4-5D6E-409C-BE32-E72D297353CC}">
              <c16:uniqueId val="{00000001-3BE3-45D0-ACB9-D02F53D627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48-4A77-A50D-D3DCEC9EBC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32.380000000000003</c:v>
                </c:pt>
                <c:pt idx="4">
                  <c:v>36.03</c:v>
                </c:pt>
              </c:numCache>
            </c:numRef>
          </c:val>
          <c:smooth val="0"/>
          <c:extLst>
            <c:ext xmlns:c16="http://schemas.microsoft.com/office/drawing/2014/chart" uri="{C3380CC4-5D6E-409C-BE32-E72D297353CC}">
              <c16:uniqueId val="{00000001-2C48-4A77-A50D-D3DCEC9EBC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75.17</c:v>
                </c:pt>
                <c:pt idx="1">
                  <c:v>76.08</c:v>
                </c:pt>
                <c:pt idx="2">
                  <c:v>77.63</c:v>
                </c:pt>
                <c:pt idx="3">
                  <c:v>78.650000000000006</c:v>
                </c:pt>
                <c:pt idx="4">
                  <c:v>82.64</c:v>
                </c:pt>
              </c:numCache>
            </c:numRef>
          </c:val>
          <c:extLst>
            <c:ext xmlns:c16="http://schemas.microsoft.com/office/drawing/2014/chart" uri="{C3380CC4-5D6E-409C-BE32-E72D297353CC}">
              <c16:uniqueId val="{00000000-5792-41F1-B3B7-2D797C5179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67.31</c:v>
                </c:pt>
                <c:pt idx="4">
                  <c:v>63.97</c:v>
                </c:pt>
              </c:numCache>
            </c:numRef>
          </c:val>
          <c:smooth val="0"/>
          <c:extLst>
            <c:ext xmlns:c16="http://schemas.microsoft.com/office/drawing/2014/chart" uri="{C3380CC4-5D6E-409C-BE32-E72D297353CC}">
              <c16:uniqueId val="{00000001-5792-41F1-B3B7-2D797C5179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116.53</c:v>
                </c:pt>
                <c:pt idx="1">
                  <c:v>110.8</c:v>
                </c:pt>
                <c:pt idx="2">
                  <c:v>113.22</c:v>
                </c:pt>
                <c:pt idx="3">
                  <c:v>105.26</c:v>
                </c:pt>
                <c:pt idx="4">
                  <c:v>113.92</c:v>
                </c:pt>
              </c:numCache>
            </c:numRef>
          </c:val>
          <c:extLst>
            <c:ext xmlns:c16="http://schemas.microsoft.com/office/drawing/2014/chart" uri="{C3380CC4-5D6E-409C-BE32-E72D297353CC}">
              <c16:uniqueId val="{00000000-30F2-445D-A0BC-6ED5056DBC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101.38</c:v>
                </c:pt>
                <c:pt idx="1">
                  <c:v>100.3</c:v>
                </c:pt>
                <c:pt idx="2">
                  <c:v>99.59</c:v>
                </c:pt>
                <c:pt idx="3">
                  <c:v>95.51</c:v>
                </c:pt>
                <c:pt idx="4">
                  <c:v>98.85</c:v>
                </c:pt>
              </c:numCache>
            </c:numRef>
          </c:val>
          <c:smooth val="0"/>
          <c:extLst>
            <c:ext xmlns:c16="http://schemas.microsoft.com/office/drawing/2014/chart" uri="{C3380CC4-5D6E-409C-BE32-E72D297353CC}">
              <c16:uniqueId val="{00000001-30F2-445D-A0BC-6ED5056DBC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13.16</c:v>
                </c:pt>
                <c:pt idx="1">
                  <c:v>15.3</c:v>
                </c:pt>
                <c:pt idx="2">
                  <c:v>17.420000000000002</c:v>
                </c:pt>
                <c:pt idx="3">
                  <c:v>19.57</c:v>
                </c:pt>
                <c:pt idx="4">
                  <c:v>21.72</c:v>
                </c:pt>
              </c:numCache>
            </c:numRef>
          </c:val>
          <c:extLst>
            <c:ext xmlns:c16="http://schemas.microsoft.com/office/drawing/2014/chart" uri="{C3380CC4-5D6E-409C-BE32-E72D297353CC}">
              <c16:uniqueId val="{00000000-230A-4E2F-8FF0-7FA33C6108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13.2</c:v>
                </c:pt>
                <c:pt idx="1">
                  <c:v>15.82</c:v>
                </c:pt>
                <c:pt idx="2">
                  <c:v>18.97</c:v>
                </c:pt>
                <c:pt idx="3">
                  <c:v>21.72</c:v>
                </c:pt>
                <c:pt idx="4">
                  <c:v>19.75</c:v>
                </c:pt>
              </c:numCache>
            </c:numRef>
          </c:val>
          <c:smooth val="0"/>
          <c:extLst>
            <c:ext xmlns:c16="http://schemas.microsoft.com/office/drawing/2014/chart" uri="{C3380CC4-5D6E-409C-BE32-E72D297353CC}">
              <c16:uniqueId val="{00000001-230A-4E2F-8FF0-7FA33C6108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5D-4F15-8270-B25F1EB6F3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5D-4F15-8270-B25F1EB6F3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F9-4E12-B1AB-B430A4C4A6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360.63</c:v>
                </c:pt>
                <c:pt idx="1">
                  <c:v>254.91</c:v>
                </c:pt>
                <c:pt idx="2">
                  <c:v>366.52</c:v>
                </c:pt>
                <c:pt idx="3">
                  <c:v>393.98</c:v>
                </c:pt>
                <c:pt idx="4">
                  <c:v>313.61</c:v>
                </c:pt>
              </c:numCache>
            </c:numRef>
          </c:val>
          <c:smooth val="0"/>
          <c:extLst>
            <c:ext xmlns:c16="http://schemas.microsoft.com/office/drawing/2014/chart" uri="{C3380CC4-5D6E-409C-BE32-E72D297353CC}">
              <c16:uniqueId val="{00000001-68F9-4E12-B1AB-B430A4C4A6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32.17</c:v>
                </c:pt>
                <c:pt idx="1">
                  <c:v>46.71</c:v>
                </c:pt>
                <c:pt idx="2">
                  <c:v>34.1</c:v>
                </c:pt>
                <c:pt idx="3">
                  <c:v>34.200000000000003</c:v>
                </c:pt>
                <c:pt idx="4">
                  <c:v>38.049999999999997</c:v>
                </c:pt>
              </c:numCache>
            </c:numRef>
          </c:val>
          <c:extLst>
            <c:ext xmlns:c16="http://schemas.microsoft.com/office/drawing/2014/chart" uri="{C3380CC4-5D6E-409C-BE32-E72D297353CC}">
              <c16:uniqueId val="{00000000-40D4-4491-B426-5199930A8D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75.33</c:v>
                </c:pt>
                <c:pt idx="1">
                  <c:v>64.17</c:v>
                </c:pt>
                <c:pt idx="2">
                  <c:v>89.11</c:v>
                </c:pt>
                <c:pt idx="3">
                  <c:v>82.97</c:v>
                </c:pt>
                <c:pt idx="4">
                  <c:v>113.15</c:v>
                </c:pt>
              </c:numCache>
            </c:numRef>
          </c:val>
          <c:smooth val="0"/>
          <c:extLst>
            <c:ext xmlns:c16="http://schemas.microsoft.com/office/drawing/2014/chart" uri="{C3380CC4-5D6E-409C-BE32-E72D297353CC}">
              <c16:uniqueId val="{00000001-40D4-4491-B426-5199930A8D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1011.48</c:v>
                </c:pt>
                <c:pt idx="1">
                  <c:v>755.21</c:v>
                </c:pt>
                <c:pt idx="2">
                  <c:v>826.2</c:v>
                </c:pt>
                <c:pt idx="3">
                  <c:v>474.11</c:v>
                </c:pt>
                <c:pt idx="4">
                  <c:v>703.77</c:v>
                </c:pt>
              </c:numCache>
            </c:numRef>
          </c:val>
          <c:extLst>
            <c:ext xmlns:c16="http://schemas.microsoft.com/office/drawing/2014/chart" uri="{C3380CC4-5D6E-409C-BE32-E72D297353CC}">
              <c16:uniqueId val="{00000000-50EE-4600-97DB-E9EA82ED6B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1305.58</c:v>
                </c:pt>
                <c:pt idx="4">
                  <c:v>1219.99</c:v>
                </c:pt>
              </c:numCache>
            </c:numRef>
          </c:val>
          <c:smooth val="0"/>
          <c:extLst>
            <c:ext xmlns:c16="http://schemas.microsoft.com/office/drawing/2014/chart" uri="{C3380CC4-5D6E-409C-BE32-E72D297353CC}">
              <c16:uniqueId val="{00000001-50EE-4600-97DB-E9EA82ED6B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82.16</c:v>
                </c:pt>
                <c:pt idx="4">
                  <c:v>100</c:v>
                </c:pt>
              </c:numCache>
            </c:numRef>
          </c:val>
          <c:extLst>
            <c:ext xmlns:c16="http://schemas.microsoft.com/office/drawing/2014/chart" uri="{C3380CC4-5D6E-409C-BE32-E72D297353CC}">
              <c16:uniqueId val="{00000000-C8A8-4EC0-BA4E-8B88BC932A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51.73</c:v>
                </c:pt>
                <c:pt idx="4">
                  <c:v>48.61</c:v>
                </c:pt>
              </c:numCache>
            </c:numRef>
          </c:val>
          <c:smooth val="0"/>
          <c:extLst>
            <c:ext xmlns:c16="http://schemas.microsoft.com/office/drawing/2014/chart" uri="{C3380CC4-5D6E-409C-BE32-E72D297353CC}">
              <c16:uniqueId val="{00000001-C8A8-4EC0-BA4E-8B88BC932A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321.45999999999998</c:v>
                </c:pt>
                <c:pt idx="1">
                  <c:v>274.24</c:v>
                </c:pt>
                <c:pt idx="2">
                  <c:v>296.81</c:v>
                </c:pt>
                <c:pt idx="3">
                  <c:v>255.1</c:v>
                </c:pt>
                <c:pt idx="4">
                  <c:v>287.41000000000003</c:v>
                </c:pt>
              </c:numCache>
            </c:numRef>
          </c:val>
          <c:extLst>
            <c:ext xmlns:c16="http://schemas.microsoft.com/office/drawing/2014/chart" uri="{C3380CC4-5D6E-409C-BE32-E72D297353CC}">
              <c16:uniqueId val="{00000000-74F2-46B5-AD42-0DD91AE09F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290.54000000000002</c:v>
                </c:pt>
                <c:pt idx="4">
                  <c:v>319.42</c:v>
                </c:pt>
              </c:numCache>
            </c:numRef>
          </c:val>
          <c:smooth val="0"/>
          <c:extLst>
            <c:ext xmlns:c16="http://schemas.microsoft.com/office/drawing/2014/chart" uri="{C3380CC4-5D6E-409C-BE32-E72D297353CC}">
              <c16:uniqueId val="{00000001-74F2-46B5-AD42-0DD91AE09F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D35" sqref="BD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福岡県　太宰府市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54">
        <f>データ!S6</f>
        <v>71557</v>
      </c>
      <c r="AM8" s="54"/>
      <c r="AN8" s="54"/>
      <c r="AO8" s="54"/>
      <c r="AP8" s="54"/>
      <c r="AQ8" s="54"/>
      <c r="AR8" s="54"/>
      <c r="AS8" s="54"/>
      <c r="AT8" s="53">
        <f>データ!T6</f>
        <v>29.6</v>
      </c>
      <c r="AU8" s="53"/>
      <c r="AV8" s="53"/>
      <c r="AW8" s="53"/>
      <c r="AX8" s="53"/>
      <c r="AY8" s="53"/>
      <c r="AZ8" s="53"/>
      <c r="BA8" s="53"/>
      <c r="BB8" s="53">
        <f>データ!U6</f>
        <v>2417.4699999999998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54.78</v>
      </c>
      <c r="J10" s="53"/>
      <c r="K10" s="53"/>
      <c r="L10" s="53"/>
      <c r="M10" s="53"/>
      <c r="N10" s="53"/>
      <c r="O10" s="53"/>
      <c r="P10" s="53">
        <f>データ!P6</f>
        <v>0.4</v>
      </c>
      <c r="Q10" s="53"/>
      <c r="R10" s="53"/>
      <c r="S10" s="53"/>
      <c r="T10" s="53"/>
      <c r="U10" s="53"/>
      <c r="V10" s="53"/>
      <c r="W10" s="53">
        <f>データ!Q6</f>
        <v>88.31</v>
      </c>
      <c r="X10" s="53"/>
      <c r="Y10" s="53"/>
      <c r="Z10" s="53"/>
      <c r="AA10" s="53"/>
      <c r="AB10" s="53"/>
      <c r="AC10" s="53"/>
      <c r="AD10" s="54">
        <f>データ!R6</f>
        <v>2805</v>
      </c>
      <c r="AE10" s="54"/>
      <c r="AF10" s="54"/>
      <c r="AG10" s="54"/>
      <c r="AH10" s="54"/>
      <c r="AI10" s="54"/>
      <c r="AJ10" s="54"/>
      <c r="AK10" s="2"/>
      <c r="AL10" s="54">
        <f>データ!V6</f>
        <v>288</v>
      </c>
      <c r="AM10" s="54"/>
      <c r="AN10" s="54"/>
      <c r="AO10" s="54"/>
      <c r="AP10" s="54"/>
      <c r="AQ10" s="54"/>
      <c r="AR10" s="54"/>
      <c r="AS10" s="54"/>
      <c r="AT10" s="53">
        <f>データ!W6</f>
        <v>0.37</v>
      </c>
      <c r="AU10" s="53"/>
      <c r="AV10" s="53"/>
      <c r="AW10" s="53"/>
      <c r="AX10" s="53"/>
      <c r="AY10" s="53"/>
      <c r="AZ10" s="53"/>
      <c r="BA10" s="53"/>
      <c r="BB10" s="53">
        <f>データ!X6</f>
        <v>778.38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hB25B5Qe/id0ckhF4kCjEshYtY9HrWjhydjq6qZ2+8XInQx9koihxUnB+Nr27AUJxvRLP7tcTBfO2gjvOGv+w==" saltValue="HMsv5KRKk33eqsqp8Dxp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402214</v>
      </c>
      <c r="D6" s="19">
        <f t="shared" si="3"/>
        <v>46</v>
      </c>
      <c r="E6" s="19">
        <f t="shared" si="3"/>
        <v>17</v>
      </c>
      <c r="F6" s="19">
        <f t="shared" si="3"/>
        <v>4</v>
      </c>
      <c r="G6" s="19">
        <f t="shared" si="3"/>
        <v>0</v>
      </c>
      <c r="H6" s="19" t="str">
        <f t="shared" si="3"/>
        <v>福岡県　太宰府市</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54.78</v>
      </c>
      <c r="P6" s="20">
        <f t="shared" si="3"/>
        <v>0.4</v>
      </c>
      <c r="Q6" s="20">
        <f t="shared" si="3"/>
        <v>88.31</v>
      </c>
      <c r="R6" s="20">
        <f t="shared" si="3"/>
        <v>2805</v>
      </c>
      <c r="S6" s="20">
        <f t="shared" si="3"/>
        <v>71557</v>
      </c>
      <c r="T6" s="20">
        <f t="shared" si="3"/>
        <v>29.6</v>
      </c>
      <c r="U6" s="20">
        <f t="shared" si="3"/>
        <v>2417.4699999999998</v>
      </c>
      <c r="V6" s="20">
        <f t="shared" si="3"/>
        <v>288</v>
      </c>
      <c r="W6" s="20">
        <f t="shared" si="3"/>
        <v>0.37</v>
      </c>
      <c r="X6" s="20">
        <f t="shared" si="3"/>
        <v>778.38</v>
      </c>
      <c r="Y6" s="21">
        <f>IF(Y7="",NA(),Y7)</f>
        <v>116.53</v>
      </c>
      <c r="Z6" s="21">
        <f t="shared" ref="Z6:AH6" si="4">IF(Z7="",NA(),Z7)</f>
        <v>110.8</v>
      </c>
      <c r="AA6" s="21">
        <f t="shared" si="4"/>
        <v>113.22</v>
      </c>
      <c r="AB6" s="21">
        <f t="shared" si="4"/>
        <v>105.26</v>
      </c>
      <c r="AC6" s="21">
        <f t="shared" si="4"/>
        <v>113.92</v>
      </c>
      <c r="AD6" s="21">
        <f t="shared" si="4"/>
        <v>101.38</v>
      </c>
      <c r="AE6" s="21">
        <f t="shared" si="4"/>
        <v>100.3</v>
      </c>
      <c r="AF6" s="21">
        <f t="shared" si="4"/>
        <v>99.59</v>
      </c>
      <c r="AG6" s="21">
        <f t="shared" si="4"/>
        <v>95.51</v>
      </c>
      <c r="AH6" s="21">
        <f t="shared" si="4"/>
        <v>98.85</v>
      </c>
      <c r="AI6" s="20" t="str">
        <f>IF(AI7="","",IF(AI7="-","【-】","【"&amp;SUBSTITUTE(TEXT(AI7,"#,##0.00"),"-","△")&amp;"】"))</f>
        <v>【105.09】</v>
      </c>
      <c r="AJ6" s="20">
        <f>IF(AJ7="",NA(),AJ7)</f>
        <v>0</v>
      </c>
      <c r="AK6" s="20">
        <f t="shared" ref="AK6:AS6" si="5">IF(AK7="",NA(),AK7)</f>
        <v>0</v>
      </c>
      <c r="AL6" s="20">
        <f t="shared" si="5"/>
        <v>0</v>
      </c>
      <c r="AM6" s="20">
        <f t="shared" si="5"/>
        <v>0</v>
      </c>
      <c r="AN6" s="20">
        <f t="shared" si="5"/>
        <v>0</v>
      </c>
      <c r="AO6" s="21">
        <f t="shared" si="5"/>
        <v>360.63</v>
      </c>
      <c r="AP6" s="21">
        <f t="shared" si="5"/>
        <v>254.91</v>
      </c>
      <c r="AQ6" s="21">
        <f t="shared" si="5"/>
        <v>366.52</v>
      </c>
      <c r="AR6" s="21">
        <f t="shared" si="5"/>
        <v>393.98</v>
      </c>
      <c r="AS6" s="21">
        <f t="shared" si="5"/>
        <v>313.61</v>
      </c>
      <c r="AT6" s="20" t="str">
        <f>IF(AT7="","",IF(AT7="-","【-】","【"&amp;SUBSTITUTE(TEXT(AT7,"#,##0.00"),"-","△")&amp;"】"))</f>
        <v>【65.73】</v>
      </c>
      <c r="AU6" s="21">
        <f>IF(AU7="",NA(),AU7)</f>
        <v>32.17</v>
      </c>
      <c r="AV6" s="21">
        <f t="shared" ref="AV6:BD6" si="6">IF(AV7="",NA(),AV7)</f>
        <v>46.71</v>
      </c>
      <c r="AW6" s="21">
        <f t="shared" si="6"/>
        <v>34.1</v>
      </c>
      <c r="AX6" s="21">
        <f t="shared" si="6"/>
        <v>34.200000000000003</v>
      </c>
      <c r="AY6" s="21">
        <f t="shared" si="6"/>
        <v>38.049999999999997</v>
      </c>
      <c r="AZ6" s="21">
        <f t="shared" si="6"/>
        <v>75.33</v>
      </c>
      <c r="BA6" s="21">
        <f t="shared" si="6"/>
        <v>64.17</v>
      </c>
      <c r="BB6" s="21">
        <f t="shared" si="6"/>
        <v>89.11</v>
      </c>
      <c r="BC6" s="21">
        <f t="shared" si="6"/>
        <v>82.97</v>
      </c>
      <c r="BD6" s="21">
        <f t="shared" si="6"/>
        <v>113.15</v>
      </c>
      <c r="BE6" s="20" t="str">
        <f>IF(BE7="","",IF(BE7="-","【-】","【"&amp;SUBSTITUTE(TEXT(BE7,"#,##0.00"),"-","△")&amp;"】"))</f>
        <v>【48.91】</v>
      </c>
      <c r="BF6" s="21">
        <f>IF(BF7="",NA(),BF7)</f>
        <v>1011.48</v>
      </c>
      <c r="BG6" s="21">
        <f t="shared" ref="BG6:BO6" si="7">IF(BG7="",NA(),BG7)</f>
        <v>755.21</v>
      </c>
      <c r="BH6" s="21">
        <f t="shared" si="7"/>
        <v>826.2</v>
      </c>
      <c r="BI6" s="21">
        <f t="shared" si="7"/>
        <v>474.11</v>
      </c>
      <c r="BJ6" s="21">
        <f t="shared" si="7"/>
        <v>703.77</v>
      </c>
      <c r="BK6" s="21">
        <f t="shared" si="7"/>
        <v>1087.96</v>
      </c>
      <c r="BL6" s="21">
        <f t="shared" si="7"/>
        <v>1209.45</v>
      </c>
      <c r="BM6" s="21">
        <f t="shared" si="7"/>
        <v>1042.6400000000001</v>
      </c>
      <c r="BN6" s="21">
        <f t="shared" si="7"/>
        <v>1305.58</v>
      </c>
      <c r="BO6" s="21">
        <f t="shared" si="7"/>
        <v>1219.99</v>
      </c>
      <c r="BP6" s="20" t="str">
        <f>IF(BP7="","",IF(BP7="-","【-】","【"&amp;SUBSTITUTE(TEXT(BP7,"#,##0.00"),"-","△")&amp;"】"))</f>
        <v>【1,156.82】</v>
      </c>
      <c r="BQ6" s="21">
        <f>IF(BQ7="",NA(),BQ7)</f>
        <v>100</v>
      </c>
      <c r="BR6" s="21">
        <f t="shared" ref="BR6:BZ6" si="8">IF(BR7="",NA(),BR7)</f>
        <v>100</v>
      </c>
      <c r="BS6" s="21">
        <f t="shared" si="8"/>
        <v>100</v>
      </c>
      <c r="BT6" s="21">
        <f t="shared" si="8"/>
        <v>82.16</v>
      </c>
      <c r="BU6" s="21">
        <f t="shared" si="8"/>
        <v>100</v>
      </c>
      <c r="BV6" s="21">
        <f t="shared" si="8"/>
        <v>59.67</v>
      </c>
      <c r="BW6" s="21">
        <f t="shared" si="8"/>
        <v>55.93</v>
      </c>
      <c r="BX6" s="21">
        <f t="shared" si="8"/>
        <v>55.76</v>
      </c>
      <c r="BY6" s="21">
        <f t="shared" si="8"/>
        <v>51.73</v>
      </c>
      <c r="BZ6" s="21">
        <f t="shared" si="8"/>
        <v>48.61</v>
      </c>
      <c r="CA6" s="20" t="str">
        <f>IF(CA7="","",IF(CA7="-","【-】","【"&amp;SUBSTITUTE(TEXT(CA7,"#,##0.00"),"-","△")&amp;"】"))</f>
        <v>【75.33】</v>
      </c>
      <c r="CB6" s="21">
        <f>IF(CB7="",NA(),CB7)</f>
        <v>321.45999999999998</v>
      </c>
      <c r="CC6" s="21">
        <f t="shared" ref="CC6:CK6" si="9">IF(CC7="",NA(),CC7)</f>
        <v>274.24</v>
      </c>
      <c r="CD6" s="21">
        <f t="shared" si="9"/>
        <v>296.81</v>
      </c>
      <c r="CE6" s="21">
        <f t="shared" si="9"/>
        <v>255.1</v>
      </c>
      <c r="CF6" s="21">
        <f t="shared" si="9"/>
        <v>287.41000000000003</v>
      </c>
      <c r="CG6" s="21">
        <f t="shared" si="9"/>
        <v>270.60000000000002</v>
      </c>
      <c r="CH6" s="21">
        <f t="shared" si="9"/>
        <v>289.60000000000002</v>
      </c>
      <c r="CI6" s="21">
        <f t="shared" si="9"/>
        <v>296.14999999999998</v>
      </c>
      <c r="CJ6" s="21">
        <f t="shared" si="9"/>
        <v>290.54000000000002</v>
      </c>
      <c r="CK6" s="21">
        <f t="shared" si="9"/>
        <v>319.42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37.65</v>
      </c>
      <c r="CS6" s="21">
        <f t="shared" si="10"/>
        <v>36.71</v>
      </c>
      <c r="CT6" s="21">
        <f t="shared" si="10"/>
        <v>33.799999999999997</v>
      </c>
      <c r="CU6" s="21">
        <f t="shared" si="10"/>
        <v>32.380000000000003</v>
      </c>
      <c r="CV6" s="21">
        <f t="shared" si="10"/>
        <v>36.03</v>
      </c>
      <c r="CW6" s="20" t="str">
        <f>IF(CW7="","",IF(CW7="-","【-】","【"&amp;SUBSTITUTE(TEXT(CW7,"#,##0.00"),"-","△")&amp;"】"))</f>
        <v>【43.28】</v>
      </c>
      <c r="CX6" s="21">
        <f>IF(CX7="",NA(),CX7)</f>
        <v>75.17</v>
      </c>
      <c r="CY6" s="21">
        <f t="shared" ref="CY6:DG6" si="11">IF(CY7="",NA(),CY7)</f>
        <v>76.08</v>
      </c>
      <c r="CZ6" s="21">
        <f t="shared" si="11"/>
        <v>77.63</v>
      </c>
      <c r="DA6" s="21">
        <f t="shared" si="11"/>
        <v>78.650000000000006</v>
      </c>
      <c r="DB6" s="21">
        <f t="shared" si="11"/>
        <v>82.64</v>
      </c>
      <c r="DC6" s="21">
        <f t="shared" si="11"/>
        <v>67.37</v>
      </c>
      <c r="DD6" s="21">
        <f t="shared" si="11"/>
        <v>70.05</v>
      </c>
      <c r="DE6" s="21">
        <f t="shared" si="11"/>
        <v>67.09</v>
      </c>
      <c r="DF6" s="21">
        <f t="shared" si="11"/>
        <v>67.31</v>
      </c>
      <c r="DG6" s="21">
        <f t="shared" si="11"/>
        <v>63.97</v>
      </c>
      <c r="DH6" s="20" t="str">
        <f>IF(DH7="","",IF(DH7="-","【-】","【"&amp;SUBSTITUTE(TEXT(DH7,"#,##0.00"),"-","△")&amp;"】"))</f>
        <v>【86.21】</v>
      </c>
      <c r="DI6" s="21">
        <f>IF(DI7="",NA(),DI7)</f>
        <v>13.16</v>
      </c>
      <c r="DJ6" s="21">
        <f t="shared" ref="DJ6:DR6" si="12">IF(DJ7="",NA(),DJ7)</f>
        <v>15.3</v>
      </c>
      <c r="DK6" s="21">
        <f t="shared" si="12"/>
        <v>17.420000000000002</v>
      </c>
      <c r="DL6" s="21">
        <f t="shared" si="12"/>
        <v>19.57</v>
      </c>
      <c r="DM6" s="21">
        <f t="shared" si="12"/>
        <v>21.72</v>
      </c>
      <c r="DN6" s="21">
        <f t="shared" si="12"/>
        <v>13.2</v>
      </c>
      <c r="DO6" s="21">
        <f t="shared" si="12"/>
        <v>15.82</v>
      </c>
      <c r="DP6" s="21">
        <f t="shared" si="12"/>
        <v>18.97</v>
      </c>
      <c r="DQ6" s="21">
        <f t="shared" si="12"/>
        <v>21.72</v>
      </c>
      <c r="DR6" s="21">
        <f t="shared" si="12"/>
        <v>19.75</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【0.09】</v>
      </c>
      <c r="EE6" s="20">
        <f>IF(EE7="",NA(),EE7)</f>
        <v>0</v>
      </c>
      <c r="EF6" s="20">
        <f t="shared" ref="EF6:EN6" si="14">IF(EF7="",NA(),EF7)</f>
        <v>0</v>
      </c>
      <c r="EG6" s="20">
        <f t="shared" si="14"/>
        <v>0</v>
      </c>
      <c r="EH6" s="20">
        <f t="shared" si="14"/>
        <v>0</v>
      </c>
      <c r="EI6" s="20">
        <f t="shared" si="14"/>
        <v>0</v>
      </c>
      <c r="EJ6" s="21">
        <f t="shared" si="14"/>
        <v>0.06</v>
      </c>
      <c r="EK6" s="21">
        <f t="shared" si="14"/>
        <v>0.02</v>
      </c>
      <c r="EL6" s="20">
        <f t="shared" si="14"/>
        <v>0</v>
      </c>
      <c r="EM6" s="20">
        <f t="shared" si="14"/>
        <v>0</v>
      </c>
      <c r="EN6" s="21">
        <f t="shared" si="14"/>
        <v>0.08</v>
      </c>
      <c r="EO6" s="20" t="str">
        <f>IF(EO7="","",IF(EO7="-","【-】","【"&amp;SUBSTITUTE(TEXT(EO7,"#,##0.00"),"-","△")&amp;"】"))</f>
        <v>【0.11】</v>
      </c>
    </row>
    <row r="7" spans="1:148" s="22" customFormat="1" x14ac:dyDescent="0.15">
      <c r="A7" s="14"/>
      <c r="B7" s="23">
        <v>2023</v>
      </c>
      <c r="C7" s="23">
        <v>402214</v>
      </c>
      <c r="D7" s="23">
        <v>46</v>
      </c>
      <c r="E7" s="23">
        <v>17</v>
      </c>
      <c r="F7" s="23">
        <v>4</v>
      </c>
      <c r="G7" s="23">
        <v>0</v>
      </c>
      <c r="H7" s="23" t="s">
        <v>96</v>
      </c>
      <c r="I7" s="23" t="s">
        <v>97</v>
      </c>
      <c r="J7" s="23" t="s">
        <v>98</v>
      </c>
      <c r="K7" s="23" t="s">
        <v>99</v>
      </c>
      <c r="L7" s="23" t="s">
        <v>100</v>
      </c>
      <c r="M7" s="23" t="s">
        <v>101</v>
      </c>
      <c r="N7" s="24" t="s">
        <v>102</v>
      </c>
      <c r="O7" s="24">
        <v>54.78</v>
      </c>
      <c r="P7" s="24">
        <v>0.4</v>
      </c>
      <c r="Q7" s="24">
        <v>88.31</v>
      </c>
      <c r="R7" s="24">
        <v>2805</v>
      </c>
      <c r="S7" s="24">
        <v>71557</v>
      </c>
      <c r="T7" s="24">
        <v>29.6</v>
      </c>
      <c r="U7" s="24">
        <v>2417.4699999999998</v>
      </c>
      <c r="V7" s="24">
        <v>288</v>
      </c>
      <c r="W7" s="24">
        <v>0.37</v>
      </c>
      <c r="X7" s="24">
        <v>778.38</v>
      </c>
      <c r="Y7" s="24">
        <v>116.53</v>
      </c>
      <c r="Z7" s="24">
        <v>110.8</v>
      </c>
      <c r="AA7" s="24">
        <v>113.22</v>
      </c>
      <c r="AB7" s="24">
        <v>105.26</v>
      </c>
      <c r="AC7" s="24">
        <v>113.92</v>
      </c>
      <c r="AD7" s="24">
        <v>101.38</v>
      </c>
      <c r="AE7" s="24">
        <v>100.3</v>
      </c>
      <c r="AF7" s="24">
        <v>99.59</v>
      </c>
      <c r="AG7" s="24">
        <v>95.51</v>
      </c>
      <c r="AH7" s="24">
        <v>98.85</v>
      </c>
      <c r="AI7" s="24">
        <v>105.09</v>
      </c>
      <c r="AJ7" s="24">
        <v>0</v>
      </c>
      <c r="AK7" s="24">
        <v>0</v>
      </c>
      <c r="AL7" s="24">
        <v>0</v>
      </c>
      <c r="AM7" s="24">
        <v>0</v>
      </c>
      <c r="AN7" s="24">
        <v>0</v>
      </c>
      <c r="AO7" s="24">
        <v>360.63</v>
      </c>
      <c r="AP7" s="24">
        <v>254.91</v>
      </c>
      <c r="AQ7" s="24">
        <v>366.52</v>
      </c>
      <c r="AR7" s="24">
        <v>393.98</v>
      </c>
      <c r="AS7" s="24">
        <v>313.61</v>
      </c>
      <c r="AT7" s="24">
        <v>65.73</v>
      </c>
      <c r="AU7" s="24">
        <v>32.17</v>
      </c>
      <c r="AV7" s="24">
        <v>46.71</v>
      </c>
      <c r="AW7" s="24">
        <v>34.1</v>
      </c>
      <c r="AX7" s="24">
        <v>34.200000000000003</v>
      </c>
      <c r="AY7" s="24">
        <v>38.049999999999997</v>
      </c>
      <c r="AZ7" s="24">
        <v>75.33</v>
      </c>
      <c r="BA7" s="24">
        <v>64.17</v>
      </c>
      <c r="BB7" s="24">
        <v>89.11</v>
      </c>
      <c r="BC7" s="24">
        <v>82.97</v>
      </c>
      <c r="BD7" s="24">
        <v>113.15</v>
      </c>
      <c r="BE7" s="24">
        <v>48.91</v>
      </c>
      <c r="BF7" s="24">
        <v>1011.48</v>
      </c>
      <c r="BG7" s="24">
        <v>755.21</v>
      </c>
      <c r="BH7" s="24">
        <v>826.2</v>
      </c>
      <c r="BI7" s="24">
        <v>474.11</v>
      </c>
      <c r="BJ7" s="24">
        <v>703.77</v>
      </c>
      <c r="BK7" s="24">
        <v>1087.96</v>
      </c>
      <c r="BL7" s="24">
        <v>1209.45</v>
      </c>
      <c r="BM7" s="24">
        <v>1042.6400000000001</v>
      </c>
      <c r="BN7" s="24">
        <v>1305.58</v>
      </c>
      <c r="BO7" s="24">
        <v>1219.99</v>
      </c>
      <c r="BP7" s="24">
        <v>1156.82</v>
      </c>
      <c r="BQ7" s="24">
        <v>100</v>
      </c>
      <c r="BR7" s="24">
        <v>100</v>
      </c>
      <c r="BS7" s="24">
        <v>100</v>
      </c>
      <c r="BT7" s="24">
        <v>82.16</v>
      </c>
      <c r="BU7" s="24">
        <v>100</v>
      </c>
      <c r="BV7" s="24">
        <v>59.67</v>
      </c>
      <c r="BW7" s="24">
        <v>55.93</v>
      </c>
      <c r="BX7" s="24">
        <v>55.76</v>
      </c>
      <c r="BY7" s="24">
        <v>51.73</v>
      </c>
      <c r="BZ7" s="24">
        <v>48.61</v>
      </c>
      <c r="CA7" s="24">
        <v>75.33</v>
      </c>
      <c r="CB7" s="24">
        <v>321.45999999999998</v>
      </c>
      <c r="CC7" s="24">
        <v>274.24</v>
      </c>
      <c r="CD7" s="24">
        <v>296.81</v>
      </c>
      <c r="CE7" s="24">
        <v>255.1</v>
      </c>
      <c r="CF7" s="24">
        <v>287.41000000000003</v>
      </c>
      <c r="CG7" s="24">
        <v>270.60000000000002</v>
      </c>
      <c r="CH7" s="24">
        <v>289.60000000000002</v>
      </c>
      <c r="CI7" s="24">
        <v>296.14999999999998</v>
      </c>
      <c r="CJ7" s="24">
        <v>290.54000000000002</v>
      </c>
      <c r="CK7" s="24">
        <v>319.42</v>
      </c>
      <c r="CL7" s="24">
        <v>215.73</v>
      </c>
      <c r="CM7" s="24" t="s">
        <v>102</v>
      </c>
      <c r="CN7" s="24" t="s">
        <v>102</v>
      </c>
      <c r="CO7" s="24" t="s">
        <v>102</v>
      </c>
      <c r="CP7" s="24" t="s">
        <v>102</v>
      </c>
      <c r="CQ7" s="24" t="s">
        <v>102</v>
      </c>
      <c r="CR7" s="24">
        <v>37.65</v>
      </c>
      <c r="CS7" s="24">
        <v>36.71</v>
      </c>
      <c r="CT7" s="24">
        <v>33.799999999999997</v>
      </c>
      <c r="CU7" s="24">
        <v>32.380000000000003</v>
      </c>
      <c r="CV7" s="24">
        <v>36.03</v>
      </c>
      <c r="CW7" s="24">
        <v>43.28</v>
      </c>
      <c r="CX7" s="24">
        <v>75.17</v>
      </c>
      <c r="CY7" s="24">
        <v>76.08</v>
      </c>
      <c r="CZ7" s="24">
        <v>77.63</v>
      </c>
      <c r="DA7" s="24">
        <v>78.650000000000006</v>
      </c>
      <c r="DB7" s="24">
        <v>82.64</v>
      </c>
      <c r="DC7" s="24">
        <v>67.37</v>
      </c>
      <c r="DD7" s="24">
        <v>70.05</v>
      </c>
      <c r="DE7" s="24">
        <v>67.09</v>
      </c>
      <c r="DF7" s="24">
        <v>67.31</v>
      </c>
      <c r="DG7" s="24">
        <v>63.97</v>
      </c>
      <c r="DH7" s="24">
        <v>86.21</v>
      </c>
      <c r="DI7" s="24">
        <v>13.16</v>
      </c>
      <c r="DJ7" s="24">
        <v>15.3</v>
      </c>
      <c r="DK7" s="24">
        <v>17.420000000000002</v>
      </c>
      <c r="DL7" s="24">
        <v>19.57</v>
      </c>
      <c r="DM7" s="24">
        <v>21.72</v>
      </c>
      <c r="DN7" s="24">
        <v>13.2</v>
      </c>
      <c r="DO7" s="24">
        <v>15.82</v>
      </c>
      <c r="DP7" s="24">
        <v>18.97</v>
      </c>
      <c r="DQ7" s="24">
        <v>21.72</v>
      </c>
      <c r="DR7" s="24">
        <v>19.75</v>
      </c>
      <c r="DS7" s="24">
        <v>29.62</v>
      </c>
      <c r="DT7" s="24">
        <v>0</v>
      </c>
      <c r="DU7" s="24">
        <v>0</v>
      </c>
      <c r="DV7" s="24">
        <v>0</v>
      </c>
      <c r="DW7" s="24">
        <v>0</v>
      </c>
      <c r="DX7" s="24">
        <v>0</v>
      </c>
      <c r="DY7" s="24">
        <v>0</v>
      </c>
      <c r="DZ7" s="24">
        <v>0</v>
      </c>
      <c r="EA7" s="24">
        <v>0</v>
      </c>
      <c r="EB7" s="24">
        <v>0</v>
      </c>
      <c r="EC7" s="24">
        <v>0</v>
      </c>
      <c r="ED7" s="24">
        <v>0.09</v>
      </c>
      <c r="EE7" s="24">
        <v>0</v>
      </c>
      <c r="EF7" s="24">
        <v>0</v>
      </c>
      <c r="EG7" s="24">
        <v>0</v>
      </c>
      <c r="EH7" s="24">
        <v>0</v>
      </c>
      <c r="EI7" s="24">
        <v>0</v>
      </c>
      <c r="EJ7" s="24">
        <v>0.06</v>
      </c>
      <c r="EK7" s="24">
        <v>0.02</v>
      </c>
      <c r="EL7" s="24">
        <v>0</v>
      </c>
      <c r="EM7" s="24">
        <v>0</v>
      </c>
      <c r="EN7" s="24">
        <v>0.08</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修一</cp:lastModifiedBy>
  <dcterms:created xsi:type="dcterms:W3CDTF">2025-01-24T07:14:11Z</dcterms:created>
  <dcterms:modified xsi:type="dcterms:W3CDTF">2025-01-29T07:45:36Z</dcterms:modified>
  <cp:category/>
</cp:coreProperties>
</file>