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z-share1\dShare$\043 上下水道課\01 経営管理\302 企画\常用\ホームページ\経営比較分析表\R6\"/>
    </mc:Choice>
  </mc:AlternateContent>
  <workbookProtection workbookAlgorithmName="SHA-512" workbookHashValue="9mbRb4CcHz3GrKcugg3X2Yh65f5hVGyl9bV2zJ/W1zZJX4pe+fEo9eixHqLOcBhwxcwHMIw9ZwZ0oH5YMkH3sw==" workbookSaltValue="vDjSMWrdQNAeCdIfUy1yP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<sst xmlns="http://schemas.openxmlformats.org/spreadsheetml/2006/main" count="228" uniqueCount="114">
  <si>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</si>
  <si>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</si>
  <si>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</si>
  <si>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</si>
  <si>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</si>
  <si>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</si>
  <si>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</si>
  <si>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</si>
  <si>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</si>
  <si>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</si>
  <si>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</si>
  <si>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</si>
  <si>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</si>
  <si>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</si>
  <si>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</si>
  <si>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</si>
  <si>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</si>
  <si>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</si>
  <si>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</si>
  <si>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</si>
  <si>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</si>
  <si>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</si>
  <si>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</si>
  <si>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</si>
  <si>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</si>
  <si>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</si>
  <si>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</si>
  <si>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</si>
  <si>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</si>
  <si>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</si>
  <si>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</si>
  <si>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</si>
  <si>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</si>
  <si>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</si>
  <si>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</si>
  <si>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</si>
  <si>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</si>
  <si>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</si>
  <si>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</si>
  <si>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</si>
  <si>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</si>
  <si>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</si>
  <si>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</si>
  <si>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</si>
  <si>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</si>
  <si>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</si>
  <si>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</si>
  <si>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</si>
  <si>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</si>
  <si>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</si>
  <si>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</si>
  <si>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</si>
  <si>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</si>
  <si>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</si>
  <si>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</si>
  <si>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</si>
  <si>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</si>
  <si>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</si>
  <si>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</si>
  <si>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</si>
  <si>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</si>
  <si>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</si>
  <si>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</si>
  <si>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</si>
  <si>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</si>
  <si>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</si>
  <si>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</si>
  <si>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</si>
  <si>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</si>
  <si>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</si>
  <si>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</si>
  <si>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</si>
  <si>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</si>
  <si>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</si>
  <si>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</si>
  <si>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</si>
  <si>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</si>
  <si>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</si>
  <si>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</si>
  <si>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</si>
  <si>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</si>
  <si>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</si>
  <si>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</si>
  <si>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</si>
  <si>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</si>
  <si>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</si>
  <si>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</si>
  <si>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</si>
  <si>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</si>
  <si>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</si>
  <si>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</si>
  <si>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</si>
  <si>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</si>
  <si>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太宰府市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</si>
  <si>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</si>
  <si>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</si>
  <si>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</si>
  <si>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</si>
  <si>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</si>
  <si>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</si>
  <si>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</si>
  <si>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</si>
  <si>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</si>
  <si>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</si>
  <si>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</si>
  <si>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</si>
  <si>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</si>
  <si>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</si>
  <si>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</si>
  <si>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</si>
  <si>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</si>
  <si>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本市の水道事業は、昭和38年度に事業を創設してから60年経過し、施設の更新時期を迎えております。
　管路更新率は、類似団体平均値と比較して、令和5年度を除き下回っている状況で、法定耐用年数に達する管が多数あるため、管路経年化率が高くなってくることが見込まれます。水道事業施設・管路中長期実施計画をもとに、順次更新していく予定です。</t>
    <rPh sb="27" eb="28">
      <t>ネン</t>
    </rPh>
    <rPh sb="70" eb="72">
      <t>レイワ</t>
    </rPh>
    <phoneticPr fontId="4"/>
  </si>
  <si>
    <t>現時点において収支バランスはとれており経営は一見健全に見えるものの、施設の老朽化に伴う更新にかかる財源の確保が大きな課題となっています。
　今後の行政人口の推移は減少していく予測となっており、給水収益に影響が生じてくる恐れがあることから、しかるべき時期には料金を引き上げざるを得ない状況との見通しがあることなど、将来的な不安要素も見えている状況にあることから、経営意識を高め、適切な事業運営の推進に努めていく必要があります。</t>
    <rPh sb="55" eb="56">
      <t>オオ</t>
    </rPh>
    <rPh sb="58" eb="60">
      <t>カダイ</t>
    </rPh>
    <phoneticPr fontId="4"/>
  </si>
  <si>
    <t>経常収支比率は100％以上を維持しており、経営状態は健全といえます。
　一方、本市は自己水源に恵まれないなどの地理的条件等により費用が高くなる傾向があり、給水原価が類似団体平均値よりも高くなっています。今後も、受水費の減免期間終了や物価・人件費の上昇に伴って費用の増加が見込まれ、給水原価が高くなる可能性があるため、さらなる経費削減に努める必要があります。</t>
    <rPh sb="116" eb="118">
      <t>ブッカ</t>
    </rPh>
    <rPh sb="119" eb="122">
      <t>ジンケンヒ</t>
    </rPh>
    <rPh sb="123" eb="12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</si>
</sst>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0.41</c:v>
                </c:pt>
                <c:pt idx="2">
                  <c:v>0.45</c:v>
                </c:pt>
                <c:pt idx="3">
                  <c:v>0.34</c:v>
                </c:pt>
                <c:pt idx="4">
                  <c:v>0.71</c:v>
                </c:pt>
              </c:numCache>
            </c:numRef>
          </c:val>
          <c:extLst>
            <c:ext xmlns:c16="http://schemas.microsoft.com/office/drawing/2014/chart" uri="{C3380CC4-5D6E-409C-BE32-E72D297353CC}">
              <c16:uniqueId val="{00000000-9A54-4254-B1D1-229C8E3E36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A54-4254-B1D1-229C8E3E36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64.569999999999993</c:v>
                </c:pt>
                <c:pt idx="1">
                  <c:v>64.099999999999994</c:v>
                </c:pt>
                <c:pt idx="2">
                  <c:v>63.83</c:v>
                </c:pt>
                <c:pt idx="3">
                  <c:v>63.81</c:v>
                </c:pt>
                <c:pt idx="4">
                  <c:v>64.680000000000007</c:v>
                </c:pt>
              </c:numCache>
            </c:numRef>
          </c:val>
          <c:extLst>
            <c:ext xmlns:c16="http://schemas.microsoft.com/office/drawing/2014/chart" uri="{C3380CC4-5D6E-409C-BE32-E72D297353CC}">
              <c16:uniqueId val="{00000000-C40F-4FD4-8194-89A508B7A4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C40F-4FD4-8194-89A508B7A4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c:v>
                </c:pt>
                <c:pt idx="1">
                  <c:v>93.94</c:v>
                </c:pt>
                <c:pt idx="2">
                  <c:v>93.82</c:v>
                </c:pt>
                <c:pt idx="3">
                  <c:v>92.88</c:v>
                </c:pt>
                <c:pt idx="4">
                  <c:v>91.55</c:v>
                </c:pt>
              </c:numCache>
            </c:numRef>
          </c:val>
          <c:extLst>
            <c:ext xmlns:c16="http://schemas.microsoft.com/office/drawing/2014/chart" uri="{C3380CC4-5D6E-409C-BE32-E72D297353CC}">
              <c16:uniqueId val="{00000000-14A8-4F07-B3CD-405AAEEAA1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4A8-4F07-B3CD-405AAEEAA1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114.95</c:v>
                </c:pt>
                <c:pt idx="1">
                  <c:v>116.17</c:v>
                </c:pt>
                <c:pt idx="2">
                  <c:v>120.46</c:v>
                </c:pt>
                <c:pt idx="3">
                  <c:v>113.78</c:v>
                </c:pt>
                <c:pt idx="4">
                  <c:v>109.77</c:v>
                </c:pt>
              </c:numCache>
            </c:numRef>
          </c:val>
          <c:extLst>
            <c:ext xmlns:c16="http://schemas.microsoft.com/office/drawing/2014/chart" uri="{C3380CC4-5D6E-409C-BE32-E72D297353CC}">
              <c16:uniqueId val="{00000000-B61C-42E7-A602-74FB523B7F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61C-42E7-A602-74FB523B7F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51.83</c:v>
                </c:pt>
                <c:pt idx="1">
                  <c:v>52.94</c:v>
                </c:pt>
                <c:pt idx="2">
                  <c:v>54.32</c:v>
                </c:pt>
                <c:pt idx="3">
                  <c:v>52.53</c:v>
                </c:pt>
                <c:pt idx="4">
                  <c:v>53.05</c:v>
                </c:pt>
              </c:numCache>
            </c:numRef>
          </c:val>
          <c:extLst>
            <c:ext xmlns:c16="http://schemas.microsoft.com/office/drawing/2014/chart" uri="{C3380CC4-5D6E-409C-BE32-E72D297353CC}">
              <c16:uniqueId val="{00000000-F2D2-4E0F-AA30-9B36ED6D12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2D2-4E0F-AA30-9B36ED6D12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10.119999999999999</c:v>
                </c:pt>
                <c:pt idx="1">
                  <c:v>11.41</c:v>
                </c:pt>
                <c:pt idx="2">
                  <c:v>13.67</c:v>
                </c:pt>
                <c:pt idx="3">
                  <c:v>18.03</c:v>
                </c:pt>
                <c:pt idx="4">
                  <c:v>21.24</c:v>
                </c:pt>
              </c:numCache>
            </c:numRef>
          </c:val>
          <c:extLst>
            <c:ext xmlns:c16="http://schemas.microsoft.com/office/drawing/2014/chart" uri="{C3380CC4-5D6E-409C-BE32-E72D297353CC}">
              <c16:uniqueId val="{00000000-027D-4501-86EB-F07CE8D114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027D-4501-86EB-F07CE8D114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4F-4A2C-98A5-DC4A3DFCA0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B4F-4A2C-98A5-DC4A3DFCA0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494.17</c:v>
                </c:pt>
                <c:pt idx="1">
                  <c:v>516.28</c:v>
                </c:pt>
                <c:pt idx="2">
                  <c:v>692.76</c:v>
                </c:pt>
                <c:pt idx="3">
                  <c:v>544.34</c:v>
                </c:pt>
                <c:pt idx="4">
                  <c:v>426.01</c:v>
                </c:pt>
              </c:numCache>
            </c:numRef>
          </c:val>
          <c:extLst>
            <c:ext xmlns:c16="http://schemas.microsoft.com/office/drawing/2014/chart" uri="{C3380CC4-5D6E-409C-BE32-E72D297353CC}">
              <c16:uniqueId val="{00000000-C859-4FB8-9027-C9724F2DF7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859-4FB8-9027-C9724F2DF7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72.510000000000005</c:v>
                </c:pt>
                <c:pt idx="1">
                  <c:v>61.12</c:v>
                </c:pt>
                <c:pt idx="2">
                  <c:v>48.9</c:v>
                </c:pt>
                <c:pt idx="3">
                  <c:v>68.930000000000007</c:v>
                </c:pt>
                <c:pt idx="4">
                  <c:v>68.08</c:v>
                </c:pt>
              </c:numCache>
            </c:numRef>
          </c:val>
          <c:extLst>
            <c:ext xmlns:c16="http://schemas.microsoft.com/office/drawing/2014/chart" uri="{C3380CC4-5D6E-409C-BE32-E72D297353CC}">
              <c16:uniqueId val="{00000000-0CD5-42D4-B4D9-03C13442C8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CD5-42D4-B4D9-03C13442C8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109.97</c:v>
                </c:pt>
                <c:pt idx="1">
                  <c:v>109.48</c:v>
                </c:pt>
                <c:pt idx="2">
                  <c:v>110.29</c:v>
                </c:pt>
                <c:pt idx="3">
                  <c:v>104.19</c:v>
                </c:pt>
                <c:pt idx="4">
                  <c:v>102.12</c:v>
                </c:pt>
              </c:numCache>
            </c:numRef>
          </c:val>
          <c:extLst>
            <c:ext xmlns:c16="http://schemas.microsoft.com/office/drawing/2014/chart" uri="{C3380CC4-5D6E-409C-BE32-E72D297353CC}">
              <c16:uniqueId val="{00000000-C173-41B8-B6A9-B9CFC20C8B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173-41B8-B6A9-B9CFC20C8B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192.62</c:v>
                </c:pt>
                <c:pt idx="1">
                  <c:v>188.09</c:v>
                </c:pt>
                <c:pt idx="2">
                  <c:v>189.9</c:v>
                </c:pt>
                <c:pt idx="3">
                  <c:v>201.38</c:v>
                </c:pt>
                <c:pt idx="4">
                  <c:v>206.12</c:v>
                </c:pt>
              </c:numCache>
            </c:numRef>
          </c:val>
          <c:extLst>
            <c:ext xmlns:c16="http://schemas.microsoft.com/office/drawing/2014/chart" uri="{C3380CC4-5D6E-409C-BE32-E72D297353CC}">
              <c16:uniqueId val="{00000000-8419-4443-8585-ECE7DDC04C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419-4443-8585-ECE7DDC04C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福岡県　太宰府市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71557</v>
      </c>
      <c r="AM8" s="44"/>
      <c r="AN8" s="44"/>
      <c r="AO8" s="44"/>
      <c r="AP8" s="44"/>
      <c r="AQ8" s="44"/>
      <c r="AR8" s="44"/>
      <c r="AS8" s="44"/>
      <c r="AT8" s="45">
        <f>データ!$S$6</f>
        <v>29.6</v>
      </c>
      <c r="AU8" s="46"/>
      <c r="AV8" s="46"/>
      <c r="AW8" s="46"/>
      <c r="AX8" s="46"/>
      <c r="AY8" s="46"/>
      <c r="AZ8" s="46"/>
      <c r="BA8" s="46"/>
      <c r="BB8" s="47">
        <f>データ!$T$6</f>
        <v>2417.4699999999998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91.2</v>
      </c>
      <c r="J10" s="46"/>
      <c r="K10" s="46"/>
      <c r="L10" s="46"/>
      <c r="M10" s="46"/>
      <c r="N10" s="46"/>
      <c r="O10" s="80"/>
      <c r="P10" s="47">
        <f>データ!$P$6</f>
        <v>85.23</v>
      </c>
      <c r="Q10" s="47"/>
      <c r="R10" s="47"/>
      <c r="S10" s="47"/>
      <c r="T10" s="47"/>
      <c r="U10" s="47"/>
      <c r="V10" s="47"/>
      <c r="W10" s="44">
        <f>データ!$Q$6</f>
        <v>3971</v>
      </c>
      <c r="X10" s="44"/>
      <c r="Y10" s="44"/>
      <c r="Z10" s="44"/>
      <c r="AA10" s="44"/>
      <c r="AB10" s="44"/>
      <c r="AC10" s="44"/>
      <c r="AD10" s="2"/>
      <c r="AE10" s="2"/>
      <c r="AF10" s="2"/>
      <c r="AG10" s="2"/>
      <c r="AH10" s="2"/>
      <c r="AI10" s="2"/>
      <c r="AJ10" s="2"/>
      <c r="AK10" s="2"/>
      <c r="AL10" s="44">
        <f>データ!$U$6</f>
        <v>60945</v>
      </c>
      <c r="AM10" s="44"/>
      <c r="AN10" s="44"/>
      <c r="AO10" s="44"/>
      <c r="AP10" s="44"/>
      <c r="AQ10" s="44"/>
      <c r="AR10" s="44"/>
      <c r="AS10" s="44"/>
      <c r="AT10" s="45">
        <f>データ!$V$6</f>
        <v>15.64</v>
      </c>
      <c r="AU10" s="46"/>
      <c r="AV10" s="46"/>
      <c r="AW10" s="46"/>
      <c r="AX10" s="46"/>
      <c r="AY10" s="46"/>
      <c r="AZ10" s="46"/>
      <c r="BA10" s="46"/>
      <c r="BB10" s="47">
        <f>データ!$W$6</f>
        <v>3896.74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JGmtuvyfX0FmgjTsWG6gxaW+6EiTQ5KCATE8bsBdDt2B2I7/7K242cR7ynEQbY5rdNJvZOVlIJW9xgsgmUXYg==" saltValue="odXiK6Njj3zhhk6J7q1w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402214</v>
      </c>
      <c r="D6" s="20">
        <f t="shared" si="3"/>
        <v>46</v>
      </c>
      <c r="E6" s="20">
        <f t="shared" si="3"/>
        <v>1</v>
      </c>
      <c r="F6" s="20">
        <f t="shared" si="3"/>
        <v>0</v>
      </c>
      <c r="G6" s="20">
        <f t="shared" si="3"/>
        <v>1</v>
      </c>
      <c r="H6" s="20" t="str">
        <f t="shared" si="3"/>
        <v>福岡県　太宰府市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91.2</v>
      </c>
      <c r="P6" s="21">
        <f t="shared" si="3"/>
        <v>85.23</v>
      </c>
      <c r="Q6" s="21">
        <f t="shared" si="3"/>
        <v>3971</v>
      </c>
      <c r="R6" s="21">
        <f t="shared" si="3"/>
        <v>71557</v>
      </c>
      <c r="S6" s="21">
        <f t="shared" si="3"/>
        <v>29.6</v>
      </c>
      <c r="T6" s="21">
        <f t="shared" si="3"/>
        <v>2417.4699999999998</v>
      </c>
      <c r="U6" s="21">
        <f t="shared" si="3"/>
        <v>60945</v>
      </c>
      <c r="V6" s="21">
        <f t="shared" si="3"/>
        <v>15.64</v>
      </c>
      <c r="W6" s="21">
        <f t="shared" si="3"/>
        <v>3896.74</v>
      </c>
      <c r="X6" s="22">
        <f>IF(X7="",NA(),X7)</f>
        <v>114.95</v>
      </c>
      <c r="Y6" s="22">
        <f t="shared" ref="Y6:AG6" si="4">IF(Y7="",NA(),Y7)</f>
        <v>116.17</v>
      </c>
      <c r="Z6" s="22">
        <f t="shared" si="4"/>
        <v>120.46</v>
      </c>
      <c r="AA6" s="22">
        <f t="shared" si="4"/>
        <v>113.78</v>
      </c>
      <c r="AB6" s="22">
        <f t="shared" si="4"/>
        <v>109.77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494.17</v>
      </c>
      <c r="AU6" s="22">
        <f t="shared" ref="AU6:BC6" si="6">IF(AU7="",NA(),AU7)</f>
        <v>516.28</v>
      </c>
      <c r="AV6" s="22">
        <f t="shared" si="6"/>
        <v>692.76</v>
      </c>
      <c r="AW6" s="22">
        <f t="shared" si="6"/>
        <v>544.34</v>
      </c>
      <c r="AX6" s="22">
        <f t="shared" si="6"/>
        <v>426.01</v>
      </c>
      <c r="AY6" s="22">
        <f t="shared" si="6"/>
        <v>360.86</v>
      </c>
      <c r="AZ6" s="22">
        <f t="shared" si="6"/>
        <v>350.79</v>
      </c>
      <c r="BA6" s="22">
        <f t="shared" si="6"/>
        <v>354.57</v>
      </c>
      <c r="BB6" s="22">
        <f t="shared" si="6"/>
        <v>357.74</v>
      </c>
      <c r="BC6" s="22">
        <f t="shared" si="6"/>
        <v>344.88</v>
      </c>
      <c r="BD6" s="21" t="str">
        <f>IF(BD7="","",IF(BD7="-","【-】","【"&amp;SUBSTITUTE(TEXT(BD7,"#,##0.00"),"-","△")&amp;"】"))</f>
        <v>【243.36】</v>
      </c>
      <c r="BE6" s="22">
        <f>IF(BE7="",NA(),BE7)</f>
        <v>72.510000000000005</v>
      </c>
      <c r="BF6" s="22">
        <f t="shared" ref="BF6:BN6" si="7">IF(BF7="",NA(),BF7)</f>
        <v>61.12</v>
      </c>
      <c r="BG6" s="22">
        <f t="shared" si="7"/>
        <v>48.9</v>
      </c>
      <c r="BH6" s="22">
        <f t="shared" si="7"/>
        <v>68.930000000000007</v>
      </c>
      <c r="BI6" s="22">
        <f t="shared" si="7"/>
        <v>68.08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109.97</v>
      </c>
      <c r="BQ6" s="22">
        <f t="shared" ref="BQ6:BY6" si="8">IF(BQ7="",NA(),BQ7)</f>
        <v>109.48</v>
      </c>
      <c r="BR6" s="22">
        <f t="shared" si="8"/>
        <v>110.29</v>
      </c>
      <c r="BS6" s="22">
        <f t="shared" si="8"/>
        <v>104.19</v>
      </c>
      <c r="BT6" s="22">
        <f t="shared" si="8"/>
        <v>102.12</v>
      </c>
      <c r="BU6" s="22">
        <f t="shared" si="8"/>
        <v>103.32</v>
      </c>
      <c r="BV6" s="22">
        <f t="shared" si="8"/>
        <v>100.85</v>
      </c>
      <c r="BW6" s="22">
        <f t="shared" si="8"/>
        <v>103.79</v>
      </c>
      <c r="BX6" s="22">
        <f t="shared" si="8"/>
        <v>98.3</v>
      </c>
      <c r="BY6" s="22">
        <f t="shared" si="8"/>
        <v>98.89</v>
      </c>
      <c r="BZ6" s="21" t="str">
        <f>IF(BZ7="","",IF(BZ7="-","【-】","【"&amp;SUBSTITUTE(TEXT(BZ7,"#,##0.00"),"-","△")&amp;"】"))</f>
        <v>【97.82】</v>
      </c>
      <c r="CA6" s="22">
        <f>IF(CA7="",NA(),CA7)</f>
        <v>192.62</v>
      </c>
      <c r="CB6" s="22">
        <f t="shared" ref="CB6:CJ6" si="9">IF(CB7="",NA(),CB7)</f>
        <v>188.09</v>
      </c>
      <c r="CC6" s="22">
        <f t="shared" si="9"/>
        <v>189.9</v>
      </c>
      <c r="CD6" s="22">
        <f t="shared" si="9"/>
        <v>201.38</v>
      </c>
      <c r="CE6" s="22">
        <f t="shared" si="9"/>
        <v>206.12</v>
      </c>
      <c r="CF6" s="22">
        <f t="shared" si="9"/>
        <v>168.56</v>
      </c>
      <c r="CG6" s="22">
        <f t="shared" si="9"/>
        <v>167.1</v>
      </c>
      <c r="CH6" s="22">
        <f t="shared" si="9"/>
        <v>167.86</v>
      </c>
      <c r="CI6" s="22">
        <f t="shared" si="9"/>
        <v>173.68</v>
      </c>
      <c r="CJ6" s="22">
        <f t="shared" si="9"/>
        <v>174.52</v>
      </c>
      <c r="CK6" s="21" t="str">
        <f>IF(CK7="","",IF(CK7="-","【-】","【"&amp;SUBSTITUTE(TEXT(CK7,"#,##0.00"),"-","△")&amp;"】"))</f>
        <v>【177.56】</v>
      </c>
      <c r="CL6" s="22">
        <f>IF(CL7="",NA(),CL7)</f>
        <v>64.569999999999993</v>
      </c>
      <c r="CM6" s="22">
        <f t="shared" ref="CM6:CU6" si="10">IF(CM7="",NA(),CM7)</f>
        <v>64.099999999999994</v>
      </c>
      <c r="CN6" s="22">
        <f t="shared" si="10"/>
        <v>63.83</v>
      </c>
      <c r="CO6" s="22">
        <f t="shared" si="10"/>
        <v>63.81</v>
      </c>
      <c r="CP6" s="22">
        <f t="shared" si="10"/>
        <v>64.680000000000007</v>
      </c>
      <c r="CQ6" s="22">
        <f t="shared" si="10"/>
        <v>59.51</v>
      </c>
      <c r="CR6" s="22">
        <f t="shared" si="10"/>
        <v>59.91</v>
      </c>
      <c r="CS6" s="22">
        <f t="shared" si="10"/>
        <v>59.4</v>
      </c>
      <c r="CT6" s="22">
        <f t="shared" si="10"/>
        <v>59.24</v>
      </c>
      <c r="CU6" s="22">
        <f t="shared" si="10"/>
        <v>58.77</v>
      </c>
      <c r="CV6" s="21" t="str">
        <f>IF(CV7="","",IF(CV7="-","【-】","【"&amp;SUBSTITUTE(TEXT(CV7,"#,##0.00"),"-","△")&amp;"】"))</f>
        <v>【59.81】</v>
      </c>
      <c r="CW6" s="22">
        <f>IF(CW7="",NA(),CW7)</f>
        <v>93.9</v>
      </c>
      <c r="CX6" s="22">
        <f t="shared" ref="CX6:DF6" si="11">IF(CX7="",NA(),CX7)</f>
        <v>93.94</v>
      </c>
      <c r="CY6" s="22">
        <f t="shared" si="11"/>
        <v>93.82</v>
      </c>
      <c r="CZ6" s="22">
        <f t="shared" si="11"/>
        <v>92.88</v>
      </c>
      <c r="DA6" s="22">
        <f t="shared" si="11"/>
        <v>91.55</v>
      </c>
      <c r="DB6" s="22">
        <f t="shared" si="11"/>
        <v>87.08</v>
      </c>
      <c r="DC6" s="22">
        <f t="shared" si="11"/>
        <v>87.26</v>
      </c>
      <c r="DD6" s="22">
        <f t="shared" si="11"/>
        <v>87.57</v>
      </c>
      <c r="DE6" s="22">
        <f t="shared" si="11"/>
        <v>87.26</v>
      </c>
      <c r="DF6" s="22">
        <f t="shared" si="11"/>
        <v>86.95</v>
      </c>
      <c r="DG6" s="21" t="str">
        <f>IF(DG7="","",IF(DG7="-","【-】","【"&amp;SUBSTITUTE(TEXT(DG7,"#,##0.00"),"-","△")&amp;"】"))</f>
        <v>【89.42】</v>
      </c>
      <c r="DH6" s="22">
        <f>IF(DH7="",NA(),DH7)</f>
        <v>51.83</v>
      </c>
      <c r="DI6" s="22">
        <f t="shared" ref="DI6:DQ6" si="12">IF(DI7="",NA(),DI7)</f>
        <v>52.94</v>
      </c>
      <c r="DJ6" s="22">
        <f t="shared" si="12"/>
        <v>54.32</v>
      </c>
      <c r="DK6" s="22">
        <f t="shared" si="12"/>
        <v>52.53</v>
      </c>
      <c r="DL6" s="22">
        <f t="shared" si="12"/>
        <v>53.05</v>
      </c>
      <c r="DM6" s="22">
        <f t="shared" si="12"/>
        <v>48.55</v>
      </c>
      <c r="DN6" s="22">
        <f t="shared" si="12"/>
        <v>49.2</v>
      </c>
      <c r="DO6" s="22">
        <f t="shared" si="12"/>
        <v>50.01</v>
      </c>
      <c r="DP6" s="22">
        <f t="shared" si="12"/>
        <v>50.99</v>
      </c>
      <c r="DQ6" s="22">
        <f t="shared" si="12"/>
        <v>51.79</v>
      </c>
      <c r="DR6" s="21" t="str">
        <f>IF(DR7="","",IF(DR7="-","【-】","【"&amp;SUBSTITUTE(TEXT(DR7,"#,##0.00"),"-","△")&amp;"】"))</f>
        <v>【52.02】</v>
      </c>
      <c r="DS6" s="22">
        <f>IF(DS7="",NA(),DS7)</f>
        <v>10.119999999999999</v>
      </c>
      <c r="DT6" s="22">
        <f t="shared" ref="DT6:EB6" si="13">IF(DT7="",NA(),DT7)</f>
        <v>11.41</v>
      </c>
      <c r="DU6" s="22">
        <f t="shared" si="13"/>
        <v>13.67</v>
      </c>
      <c r="DV6" s="22">
        <f t="shared" si="13"/>
        <v>18.03</v>
      </c>
      <c r="DW6" s="22">
        <f t="shared" si="13"/>
        <v>21.24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0.48</v>
      </c>
      <c r="EE6" s="22">
        <f t="shared" ref="EE6:EM6" si="14">IF(EE7="",NA(),EE7)</f>
        <v>0.41</v>
      </c>
      <c r="EF6" s="22">
        <f t="shared" si="14"/>
        <v>0.45</v>
      </c>
      <c r="EG6" s="22">
        <f t="shared" si="14"/>
        <v>0.34</v>
      </c>
      <c r="EH6" s="22">
        <f t="shared" si="14"/>
        <v>0.71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402214</v>
      </c>
      <c r="D7" s="24">
        <v>46</v>
      </c>
      <c r="E7" s="24">
        <v>1</v>
      </c>
      <c r="F7" s="24">
        <v>0</v>
      </c>
      <c r="G7" s="24">
        <v>1</v>
      </c>
      <c r="H7" s="24" t="s">
        <v>93</v>
      </c>
      <c r="I7" s="24" t="s">
        <v>94</v>
      </c>
      <c r="J7" s="24" t="s">
        <v>95</v>
      </c>
      <c r="K7" s="24" t="s">
        <v>96</v>
      </c>
      <c r="L7" s="24" t="s">
        <v>97</v>
      </c>
      <c r="M7" s="24" t="s">
        <v>98</v>
      </c>
      <c r="N7" s="25" t="s">
        <v>99</v>
      </c>
      <c r="O7" s="25">
        <v>91.2</v>
      </c>
      <c r="P7" s="25">
        <v>85.23</v>
      </c>
      <c r="Q7" s="25">
        <v>3971</v>
      </c>
      <c r="R7" s="25">
        <v>71557</v>
      </c>
      <c r="S7" s="25">
        <v>29.6</v>
      </c>
      <c r="T7" s="25">
        <v>2417.4699999999998</v>
      </c>
      <c r="U7" s="25">
        <v>60945</v>
      </c>
      <c r="V7" s="25">
        <v>15.64</v>
      </c>
      <c r="W7" s="25">
        <v>3896.74</v>
      </c>
      <c r="X7" s="25">
        <v>114.95</v>
      </c>
      <c r="Y7" s="25">
        <v>116.17</v>
      </c>
      <c r="Z7" s="25">
        <v>120.46</v>
      </c>
      <c r="AA7" s="25">
        <v>113.78</v>
      </c>
      <c r="AB7" s="25">
        <v>109.77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494.17</v>
      </c>
      <c r="AU7" s="25">
        <v>516.28</v>
      </c>
      <c r="AV7" s="25">
        <v>692.76</v>
      </c>
      <c r="AW7" s="25">
        <v>544.34</v>
      </c>
      <c r="AX7" s="25">
        <v>426.01</v>
      </c>
      <c r="AY7" s="25">
        <v>360.86</v>
      </c>
      <c r="AZ7" s="25">
        <v>350.79</v>
      </c>
      <c r="BA7" s="25">
        <v>354.57</v>
      </c>
      <c r="BB7" s="25">
        <v>357.74</v>
      </c>
      <c r="BC7" s="25">
        <v>344.88</v>
      </c>
      <c r="BD7" s="25">
        <v>243.36</v>
      </c>
      <c r="BE7" s="25">
        <v>72.510000000000005</v>
      </c>
      <c r="BF7" s="25">
        <v>61.12</v>
      </c>
      <c r="BG7" s="25">
        <v>48.9</v>
      </c>
      <c r="BH7" s="25">
        <v>68.930000000000007</v>
      </c>
      <c r="BI7" s="25">
        <v>68.08</v>
      </c>
      <c r="BJ7" s="25">
        <v>309.27999999999997</v>
      </c>
      <c r="BK7" s="25">
        <v>322.92</v>
      </c>
      <c r="BL7" s="25">
        <v>303.45999999999998</v>
      </c>
      <c r="BM7" s="25">
        <v>307.27999999999997</v>
      </c>
      <c r="BN7" s="25">
        <v>304.02</v>
      </c>
      <c r="BO7" s="25">
        <v>265.93</v>
      </c>
      <c r="BP7" s="25">
        <v>109.97</v>
      </c>
      <c r="BQ7" s="25">
        <v>109.48</v>
      </c>
      <c r="BR7" s="25">
        <v>110.29</v>
      </c>
      <c r="BS7" s="25">
        <v>104.19</v>
      </c>
      <c r="BT7" s="25">
        <v>102.12</v>
      </c>
      <c r="BU7" s="25">
        <v>103.32</v>
      </c>
      <c r="BV7" s="25">
        <v>100.85</v>
      </c>
      <c r="BW7" s="25">
        <v>103.79</v>
      </c>
      <c r="BX7" s="25">
        <v>98.3</v>
      </c>
      <c r="BY7" s="25">
        <v>98.89</v>
      </c>
      <c r="BZ7" s="25">
        <v>97.82</v>
      </c>
      <c r="CA7" s="25">
        <v>192.62</v>
      </c>
      <c r="CB7" s="25">
        <v>188.09</v>
      </c>
      <c r="CC7" s="25">
        <v>189.9</v>
      </c>
      <c r="CD7" s="25">
        <v>201.38</v>
      </c>
      <c r="CE7" s="25">
        <v>206.12</v>
      </c>
      <c r="CF7" s="25">
        <v>168.56</v>
      </c>
      <c r="CG7" s="25">
        <v>167.1</v>
      </c>
      <c r="CH7" s="25">
        <v>167.86</v>
      </c>
      <c r="CI7" s="25">
        <v>173.68</v>
      </c>
      <c r="CJ7" s="25">
        <v>174.52</v>
      </c>
      <c r="CK7" s="25">
        <v>177.56</v>
      </c>
      <c r="CL7" s="25">
        <v>64.569999999999993</v>
      </c>
      <c r="CM7" s="25">
        <v>64.099999999999994</v>
      </c>
      <c r="CN7" s="25">
        <v>63.83</v>
      </c>
      <c r="CO7" s="25">
        <v>63.81</v>
      </c>
      <c r="CP7" s="25">
        <v>64.680000000000007</v>
      </c>
      <c r="CQ7" s="25">
        <v>59.51</v>
      </c>
      <c r="CR7" s="25">
        <v>59.91</v>
      </c>
      <c r="CS7" s="25">
        <v>59.4</v>
      </c>
      <c r="CT7" s="25">
        <v>59.24</v>
      </c>
      <c r="CU7" s="25">
        <v>58.77</v>
      </c>
      <c r="CV7" s="25">
        <v>59.81</v>
      </c>
      <c r="CW7" s="25">
        <v>93.9</v>
      </c>
      <c r="CX7" s="25">
        <v>93.94</v>
      </c>
      <c r="CY7" s="25">
        <v>93.82</v>
      </c>
      <c r="CZ7" s="25">
        <v>92.88</v>
      </c>
      <c r="DA7" s="25">
        <v>91.55</v>
      </c>
      <c r="DB7" s="25">
        <v>87.08</v>
      </c>
      <c r="DC7" s="25">
        <v>87.26</v>
      </c>
      <c r="DD7" s="25">
        <v>87.57</v>
      </c>
      <c r="DE7" s="25">
        <v>87.26</v>
      </c>
      <c r="DF7" s="25">
        <v>86.95</v>
      </c>
      <c r="DG7" s="25">
        <v>89.42</v>
      </c>
      <c r="DH7" s="25">
        <v>51.83</v>
      </c>
      <c r="DI7" s="25">
        <v>52.94</v>
      </c>
      <c r="DJ7" s="25">
        <v>54.32</v>
      </c>
      <c r="DK7" s="25">
        <v>52.53</v>
      </c>
      <c r="DL7" s="25">
        <v>53.05</v>
      </c>
      <c r="DM7" s="25">
        <v>48.55</v>
      </c>
      <c r="DN7" s="25">
        <v>49.2</v>
      </c>
      <c r="DO7" s="25">
        <v>50.01</v>
      </c>
      <c r="DP7" s="25">
        <v>50.99</v>
      </c>
      <c r="DQ7" s="25">
        <v>51.79</v>
      </c>
      <c r="DR7" s="25">
        <v>52.02</v>
      </c>
      <c r="DS7" s="25">
        <v>10.119999999999999</v>
      </c>
      <c r="DT7" s="25">
        <v>11.41</v>
      </c>
      <c r="DU7" s="25">
        <v>13.67</v>
      </c>
      <c r="DV7" s="25">
        <v>18.03</v>
      </c>
      <c r="DW7" s="25">
        <v>21.24</v>
      </c>
      <c r="DX7" s="25">
        <v>17.11</v>
      </c>
      <c r="DY7" s="25">
        <v>18.329999999999998</v>
      </c>
      <c r="DZ7" s="25">
        <v>20.27</v>
      </c>
      <c r="EA7" s="25">
        <v>21.69</v>
      </c>
      <c r="EB7" s="25">
        <v>23.19</v>
      </c>
      <c r="EC7" s="25">
        <v>25.37</v>
      </c>
      <c r="ED7" s="25">
        <v>0.48</v>
      </c>
      <c r="EE7" s="25">
        <v>0.41</v>
      </c>
      <c r="EF7" s="25">
        <v>0.45</v>
      </c>
      <c r="EG7" s="25">
        <v>0.34</v>
      </c>
      <c r="EH7" s="25">
        <v>0.71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真澄</cp:lastModifiedBy>
  <dcterms:created xsi:type="dcterms:W3CDTF">2025-01-24T06:54:44Z</dcterms:created>
  <dcterms:modified xsi:type="dcterms:W3CDTF">2025-01-31T06:48:52Z</dcterms:modified>
  <cp:category/>
</cp:coreProperties>
</file>